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760" activeTab="1"/>
  </bookViews>
  <sheets>
    <sheet name="Texto" sheetId="4" r:id="rId1"/>
    <sheet name="Evolução Salarial" sheetId="1" r:id="rId2"/>
    <sheet name="Gráfico" sheetId="5" r:id="rId3"/>
    <sheet name="Notas Técnicas" sheetId="6" r:id="rId4"/>
    <sheet name="Índices" sheetId="7" r:id="rId5"/>
  </sheets>
  <externalReferences>
    <externalReference r:id="rId6"/>
  </externalReferences>
  <definedNames>
    <definedName name="Deflatores1">[1]Canas!$C$77:$C$86</definedName>
    <definedName name="Deflatores2">[1]Canas!$G$77:$G$86</definedName>
    <definedName name="TABLE" localSheetId="4">Índices!$J$6:$K$18</definedName>
    <definedName name="TABLE_2" localSheetId="4">Índices!$J$6:$K$18</definedName>
    <definedName name="TABLE_3" localSheetId="4">Índices!$K$199:$K$204</definedName>
    <definedName name="TABLE_4" localSheetId="4">Índices!$K$199:$K$204</definedName>
    <definedName name="TABLE_5" localSheetId="4">Índices!#REF!</definedName>
    <definedName name="TABLE_6" localSheetId="4">Índices!#REF!</definedName>
  </definedNames>
  <calcPr calcId="124519"/>
</workbook>
</file>

<file path=xl/calcChain.xml><?xml version="1.0" encoding="utf-8"?>
<calcChain xmlns="http://schemas.openxmlformats.org/spreadsheetml/2006/main">
  <c r="C331" i="7"/>
  <c r="D331"/>
  <c r="E331"/>
  <c r="G331"/>
  <c r="C332"/>
  <c r="D332"/>
  <c r="E332"/>
  <c r="G332"/>
  <c r="A17" i="4"/>
  <c r="B18"/>
  <c r="D23"/>
  <c r="D24"/>
  <c r="C29"/>
  <c r="B35"/>
  <c r="A48"/>
  <c r="A49"/>
  <c r="A50"/>
  <c r="A52"/>
  <c r="A54"/>
  <c r="A55"/>
  <c r="A57"/>
  <c r="D60"/>
  <c r="A61"/>
  <c r="A62"/>
  <c r="A63"/>
  <c r="A64"/>
  <c r="A65"/>
  <c r="A66"/>
  <c r="D64"/>
  <c r="A51"/>
  <c r="D61"/>
  <c r="A53"/>
  <c r="D65"/>
  <c r="D66"/>
  <c r="D62"/>
  <c r="A56"/>
  <c r="D63"/>
</calcChain>
</file>

<file path=xl/sharedStrings.xml><?xml version="1.0" encoding="utf-8"?>
<sst xmlns="http://schemas.openxmlformats.org/spreadsheetml/2006/main" count="156" uniqueCount="82">
  <si>
    <t>Período:</t>
  </si>
  <si>
    <t>até</t>
  </si>
  <si>
    <t>Categoria:</t>
  </si>
  <si>
    <t>Sindicato dos/as Trabalhadores/as em Água, Esgoto e Meio Ambiente de SC (SINTAEMA)</t>
  </si>
  <si>
    <t>SAMAE - Serviço Autônomo Municipal de Água e Esgoto de São Francisco do Sul</t>
  </si>
  <si>
    <t>Data-Base:</t>
  </si>
  <si>
    <t>( Base 01-mai-09 = 100 )</t>
  </si>
  <si>
    <t>Mês/Ano</t>
  </si>
  <si>
    <t>Salário Nominal</t>
  </si>
  <si>
    <t>INPC-IBGE</t>
  </si>
  <si>
    <t>Salário</t>
  </si>
  <si>
    <t>Perda</t>
  </si>
  <si>
    <t xml:space="preserve">ICV-DIEESE </t>
  </si>
  <si>
    <t>Reajuste</t>
  </si>
  <si>
    <t>Índice</t>
  </si>
  <si>
    <t>Mensal</t>
  </si>
  <si>
    <t>Real</t>
  </si>
  <si>
    <t>Ganho</t>
  </si>
  <si>
    <t>Necessário em 1 de fevereiro de 12</t>
  </si>
  <si>
    <t>Há ganho 4,12%</t>
  </si>
  <si>
    <t/>
  </si>
  <si>
    <t>Há ganho 2,64%</t>
  </si>
  <si>
    <t>Fonte:</t>
  </si>
  <si>
    <t>1.</t>
  </si>
  <si>
    <t>DIEESE</t>
  </si>
  <si>
    <t>2.</t>
  </si>
  <si>
    <t>Elaboração:</t>
  </si>
  <si>
    <t>Deflatores1</t>
  </si>
  <si>
    <t>Deflatores2</t>
  </si>
  <si>
    <t>IGP-M FGV</t>
  </si>
  <si>
    <t>ICV-DIEESE</t>
  </si>
  <si>
    <t>IPC-FGV</t>
  </si>
  <si>
    <t>IPC-FIPE</t>
  </si>
  <si>
    <t>INPC - SP</t>
  </si>
  <si>
    <t>IPCA-IBGE</t>
  </si>
  <si>
    <t>IGP-DI FGV</t>
  </si>
  <si>
    <t>IPCA - SP</t>
  </si>
  <si>
    <t>em relação ao estipulado na data-base anterior, considerando-se os dois deflatores utilizados.</t>
  </si>
  <si>
    <t>O salário real indica o patamar em que se encontra o poder de compra dos salários da categoria</t>
  </si>
  <si>
    <t>O gráfico em anexo permite visualizar a evolução do salário real no período considerado.</t>
  </si>
  <si>
    <t>Reajuste salarial no período</t>
  </si>
  <si>
    <t>No caso dos trabalhadores desta categoria, fixamos como marco inicial para o acompanhamento</t>
  </si>
  <si>
    <t>COMPORTAMENTO DOS SALÁRIOS</t>
  </si>
  <si>
    <t>fornecidos por sua entidade.</t>
  </si>
  <si>
    <t xml:space="preserve">reajustes obtidos pela categoria, de acordo com os dados </t>
  </si>
  <si>
    <t>Os cálculos aqui  apresentados  foram feitos com  base nos</t>
  </si>
  <si>
    <t xml:space="preserve">Este trabalho contém o estudo sobre o comportamento dos </t>
  </si>
  <si>
    <t>Deflatores:</t>
  </si>
  <si>
    <t>EVOLUÇÃO SALARIAL</t>
  </si>
  <si>
    <t>compra inicial. É a diferença entre a evolução dos preços e a evolução dos salários.</t>
  </si>
  <si>
    <t>É o percentual que deve ser aplicado sobre os salários para que seja recomposto o poder de</t>
  </si>
  <si>
    <t>REAJUSTE SALARIAL</t>
  </si>
  <si>
    <t>inflacionário.</t>
  </si>
  <si>
    <t>É a parte do salário corroída pela inflação; a parcela do salário perdida em função do processo</t>
  </si>
  <si>
    <t>PERDA SALARIAL</t>
  </si>
  <si>
    <t>dos preços (custo de vida).</t>
  </si>
  <si>
    <t xml:space="preserve">produtos e serviços em determinado momento. É o salário nominal comparado à evolução </t>
  </si>
  <si>
    <t xml:space="preserve">É o poder de compra efetivo dos salários. Representa a capacidade do salário nominal de adquirir </t>
  </si>
  <si>
    <t>SALÁRIO REAL</t>
  </si>
  <si>
    <t>É o valor monetário do salário, a quantia em dinheiro recebida pelo trabalhador.</t>
  </si>
  <si>
    <t>SALÁRIO NOMINAL</t>
  </si>
  <si>
    <t>ção, ou se existem aumentos reais de salários.</t>
  </si>
  <si>
    <t>necessário para recuperar o poder aquisitivo que vigorava antes da corrosão imposta pela infla-</t>
  </si>
  <si>
    <t>Essa comparação permite aferir se ocorreram perdas salariais e, neste caso, qual o reajuste</t>
  </si>
  <si>
    <t>no decorrer desse período.</t>
  </si>
  <si>
    <t>estabelecer a comparação entre o comportamento dos salários e o comportamento dos preços</t>
  </si>
  <si>
    <t>Normalmente, este patamar salarial é determinado na data-base da categoria. Deve-se, então,</t>
  </si>
  <si>
    <t>Justiça do Trabalho.</t>
  </si>
  <si>
    <t>o momento em que o nível salarial que deveria ser mantido tenha sido fixado pelas partes ou pela</t>
  </si>
  <si>
    <t>Para conhecer a evolução dos salários em um determinado período de tempo é preciso localizar</t>
  </si>
  <si>
    <t>devido à desvalorização monetária provocada pela inflação.</t>
  </si>
  <si>
    <t>Índice de preços utilizado para atualização do poder de compra de um determinado valor nominal,</t>
  </si>
  <si>
    <t>DEFLATOR</t>
  </si>
  <si>
    <t>NOTAS TÉCNICAS</t>
  </si>
  <si>
    <t>IGP-M</t>
  </si>
  <si>
    <t>DATA</t>
  </si>
  <si>
    <t>ESTIMATIVA 2:</t>
  </si>
  <si>
    <t>ESTIMATIVA 1:</t>
  </si>
  <si>
    <t>INPC/IPCA</t>
  </si>
  <si>
    <t>ICV</t>
  </si>
  <si>
    <t>BANCO DE DADOS DE ÍNDICES</t>
  </si>
  <si>
    <t>SISTEMA DE CÁLCULO DE PERDAS SALARIAIS</t>
  </si>
</sst>
</file>

<file path=xl/styles.xml><?xml version="1.0" encoding="utf-8"?>
<styleSheet xmlns="http://schemas.openxmlformats.org/spreadsheetml/2006/main">
  <numFmts count="28">
    <numFmt numFmtId="43" formatCode="_-* #,##0.00_-;\-* #,##0.00_-;_-* &quot;-&quot;??_-;_-@_-"/>
    <numFmt numFmtId="164" formatCode="dd/mm/yy;@"/>
    <numFmt numFmtId="165" formatCode="General_)"/>
    <numFmt numFmtId="166" formatCode="dd\-mmm\-yy_)"/>
    <numFmt numFmtId="167" formatCode="_(* #,##0.00_);_(* \(#,##0.00\);_(* &quot;-&quot;??_);_(@_)"/>
    <numFmt numFmtId="168" formatCode=";;;"/>
    <numFmt numFmtId="169" formatCode="d&quot;º&quot;&quot; de&quot;\ mmmm&quot; de &quot;yyyy"/>
    <numFmt numFmtId="170" formatCode="dd&quot; de&quot;\ mmmm&quot; de &quot;yyyy"/>
    <numFmt numFmtId="171" formatCode="d\-mmm\-yy"/>
    <numFmt numFmtId="172" formatCode=";;"/>
    <numFmt numFmtId="173" formatCode="d&quot;º&quot;\ &quot;de&quot;\ mmmm"/>
    <numFmt numFmtId="174" formatCode="dd\-mmmm\-yy"/>
    <numFmt numFmtId="175" formatCode="0_)"/>
    <numFmt numFmtId="176" formatCode="mmm\-yy_)"/>
    <numFmt numFmtId="177" formatCode="0.00%\ \ "/>
    <numFmt numFmtId="178" formatCode="0.00\ \ \ \ \ "/>
    <numFmt numFmtId="179" formatCode="0.00_)"/>
    <numFmt numFmtId="180" formatCode="0.000000_)"/>
    <numFmt numFmtId="181" formatCode="hh:mm:ss_)"/>
    <numFmt numFmtId="182" formatCode="_(* #,##0.0000_);_(* \(#,##0.0000\);_(* &quot;-&quot;??_);_(@_)"/>
    <numFmt numFmtId="183" formatCode="mmmm&quot; de &quot;yyyy"/>
    <numFmt numFmtId="184" formatCode="mmm\-yy"/>
    <numFmt numFmtId="185" formatCode="0.000_)"/>
    <numFmt numFmtId="186" formatCode="0.00000%"/>
    <numFmt numFmtId="187" formatCode="_(* #,##0.0000000000_);_(* \(#,##0.0000000000\);_(* &quot;-&quot;??_);_(@_)"/>
    <numFmt numFmtId="188" formatCode="_(* #,##0.000000_);_(* \(#,##0.000000\);_(* &quot;-&quot;??_);_(@_)"/>
    <numFmt numFmtId="189" formatCode="_(* #,##0.000_);_(* \(#,##0.000\);_(* &quot;-&quot;??_);_(@_)"/>
    <numFmt numFmtId="190" formatCode="dd/mmm/yyyy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sz val="6"/>
      <color indexed="8"/>
      <name val="Courier"/>
      <family val="3"/>
    </font>
    <font>
      <sz val="6"/>
      <name val="Courier"/>
      <family val="3"/>
    </font>
    <font>
      <sz val="12"/>
      <name val="Courier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8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</font>
    <font>
      <b/>
      <sz val="9"/>
      <color indexed="8"/>
      <name val="Arial"/>
      <family val="2"/>
    </font>
    <font>
      <sz val="12"/>
      <name val="Courier"/>
      <family val="3"/>
    </font>
    <font>
      <sz val="9"/>
      <color indexed="8"/>
      <name val="Verdana"/>
      <family val="2"/>
    </font>
    <font>
      <sz val="8"/>
      <name val="Century Gothic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22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7" fillId="0" borderId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28">
    <xf numFmtId="0" fontId="0" fillId="0" borderId="0" xfId="0"/>
    <xf numFmtId="14" fontId="1" fillId="0" borderId="0" xfId="0" applyNumberFormat="1" applyFont="1" applyProtection="1"/>
    <xf numFmtId="164" fontId="2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Protection="1"/>
    <xf numFmtId="165" fontId="0" fillId="0" borderId="0" xfId="0" applyNumberFormat="1" applyProtection="1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 applyProtection="1"/>
    <xf numFmtId="168" fontId="3" fillId="0" borderId="0" xfId="4" applyNumberFormat="1" applyFont="1" applyProtection="1"/>
    <xf numFmtId="165" fontId="1" fillId="0" borderId="0" xfId="0" applyNumberFormat="1" applyFont="1" applyAlignment="1" applyProtection="1">
      <alignment horizontal="centerContinuous"/>
    </xf>
    <xf numFmtId="165" fontId="3" fillId="0" borderId="0" xfId="0" applyNumberFormat="1" applyFont="1" applyProtection="1"/>
    <xf numFmtId="165" fontId="4" fillId="0" borderId="0" xfId="0" applyNumberFormat="1" applyFont="1" applyAlignment="1" applyProtection="1">
      <alignment horizontal="left"/>
    </xf>
    <xf numFmtId="169" fontId="3" fillId="0" borderId="0" xfId="0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"/>
    </xf>
    <xf numFmtId="170" fontId="3" fillId="0" borderId="0" xfId="0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171" fontId="3" fillId="0" borderId="0" xfId="0" applyNumberFormat="1" applyFont="1" applyProtection="1"/>
    <xf numFmtId="165" fontId="3" fillId="0" borderId="0" xfId="0" applyNumberFormat="1" applyFont="1" applyAlignment="1" applyProtection="1">
      <alignment horizontal="left"/>
    </xf>
    <xf numFmtId="166" fontId="3" fillId="0" borderId="0" xfId="0" applyNumberFormat="1" applyFont="1" applyProtection="1"/>
    <xf numFmtId="165" fontId="4" fillId="0" borderId="0" xfId="0" applyNumberFormat="1" applyFont="1" applyAlignment="1" applyProtection="1">
      <alignment horizontal="left" vertical="center" wrapText="1"/>
    </xf>
    <xf numFmtId="165" fontId="3" fillId="0" borderId="0" xfId="0" quotePrefix="1" applyNumberFormat="1" applyFont="1" applyAlignment="1" applyProtection="1">
      <alignment horizontal="left"/>
    </xf>
    <xf numFmtId="165" fontId="5" fillId="0" borderId="0" xfId="0" applyNumberFormat="1" applyFont="1" applyAlignment="1" applyProtection="1">
      <alignment horizontal="left"/>
    </xf>
    <xf numFmtId="14" fontId="3" fillId="0" borderId="0" xfId="0" applyNumberFormat="1" applyFont="1" applyProtection="1"/>
    <xf numFmtId="165" fontId="1" fillId="0" borderId="0" xfId="0" applyNumberFormat="1" applyFont="1" applyBorder="1" applyProtection="1"/>
    <xf numFmtId="172" fontId="2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Alignment="1" applyProtection="1">
      <alignment horizontal="left"/>
    </xf>
    <xf numFmtId="173" fontId="1" fillId="0" borderId="0" xfId="0" applyNumberFormat="1" applyFont="1" applyAlignment="1" applyProtection="1">
      <alignment horizontal="centerContinuous"/>
    </xf>
    <xf numFmtId="165" fontId="0" fillId="0" borderId="0" xfId="0" applyNumberFormat="1" applyAlignment="1" applyProtection="1">
      <alignment horizontal="centerContinuous"/>
    </xf>
    <xf numFmtId="174" fontId="1" fillId="0" borderId="0" xfId="0" applyNumberFormat="1" applyFont="1" applyAlignment="1" applyProtection="1">
      <alignment horizontal="centerContinuous"/>
    </xf>
    <xf numFmtId="165" fontId="7" fillId="0" borderId="0" xfId="0" quotePrefix="1" applyNumberFormat="1" applyFont="1" applyAlignment="1" applyProtection="1">
      <alignment horizontal="centerContinuous" vertical="top"/>
    </xf>
    <xf numFmtId="165" fontId="2" fillId="0" borderId="1" xfId="0" quotePrefix="1" applyNumberFormat="1" applyFont="1" applyFill="1" applyBorder="1" applyAlignment="1" applyProtection="1">
      <alignment vertical="justify"/>
    </xf>
    <xf numFmtId="165" fontId="0" fillId="0" borderId="2" xfId="0" applyNumberFormat="1" applyBorder="1" applyAlignment="1"/>
    <xf numFmtId="165" fontId="2" fillId="0" borderId="1" xfId="0" applyNumberFormat="1" applyFont="1" applyFill="1" applyBorder="1" applyAlignment="1" applyProtection="1">
      <alignment horizontal="centerContinuous" vertical="center"/>
    </xf>
    <xf numFmtId="165" fontId="2" fillId="0" borderId="3" xfId="0" applyNumberFormat="1" applyFont="1" applyFill="1" applyBorder="1" applyAlignment="1" applyProtection="1">
      <alignment horizontal="centerContinuous" vertical="center"/>
    </xf>
    <xf numFmtId="165" fontId="2" fillId="0" borderId="4" xfId="0" quotePrefix="1" applyNumberFormat="1" applyFont="1" applyFill="1" applyBorder="1" applyAlignment="1" applyProtection="1">
      <alignment horizontal="center" vertical="center"/>
    </xf>
    <xf numFmtId="165" fontId="2" fillId="0" borderId="4" xfId="0" applyNumberFormat="1" applyFont="1" applyFill="1" applyBorder="1" applyAlignment="1" applyProtection="1">
      <alignment horizontal="center" vertical="center"/>
    </xf>
    <xf numFmtId="165" fontId="2" fillId="0" borderId="5" xfId="0" applyNumberFormat="1" applyFont="1" applyFill="1" applyBorder="1" applyAlignment="1" applyProtection="1">
      <alignment horizontal="center" vertical="center"/>
    </xf>
    <xf numFmtId="165" fontId="0" fillId="0" borderId="6" xfId="0" applyNumberFormat="1" applyBorder="1" applyAlignment="1"/>
    <xf numFmtId="165" fontId="0" fillId="0" borderId="7" xfId="0" applyNumberFormat="1" applyBorder="1" applyAlignment="1"/>
    <xf numFmtId="165" fontId="2" fillId="0" borderId="8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11" xfId="0" applyNumberFormat="1" applyFont="1" applyFill="1" applyBorder="1" applyAlignment="1" applyProtection="1">
      <alignment horizontal="center" vertical="center"/>
    </xf>
    <xf numFmtId="165" fontId="2" fillId="0" borderId="12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Alignment="1" applyProtection="1">
      <alignment horizontal="center"/>
    </xf>
    <xf numFmtId="175" fontId="8" fillId="0" borderId="0" xfId="0" applyNumberFormat="1" applyFon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76" fontId="2" fillId="0" borderId="13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77" fontId="2" fillId="2" borderId="13" xfId="0" applyNumberFormat="1" applyFont="1" applyFill="1" applyBorder="1" applyAlignment="1" applyProtection="1">
      <alignment horizontal="center"/>
      <protection locked="0"/>
    </xf>
    <xf numFmtId="178" fontId="2" fillId="0" borderId="14" xfId="0" applyNumberFormat="1" applyFont="1" applyFill="1" applyBorder="1" applyAlignment="1" applyProtection="1"/>
    <xf numFmtId="10" fontId="2" fillId="0" borderId="13" xfId="0" applyNumberFormat="1" applyFont="1" applyFill="1" applyBorder="1" applyAlignment="1" applyProtection="1">
      <alignment horizontal="center"/>
    </xf>
    <xf numFmtId="10" fontId="2" fillId="0" borderId="0" xfId="0" applyNumberFormat="1" applyFont="1" applyFill="1" applyBorder="1" applyAlignment="1" applyProtection="1">
      <alignment horizontal="center"/>
    </xf>
    <xf numFmtId="179" fontId="2" fillId="0" borderId="14" xfId="0" applyNumberFormat="1" applyFont="1" applyFill="1" applyBorder="1" applyAlignment="1" applyProtection="1">
      <alignment horizontal="center"/>
    </xf>
    <xf numFmtId="10" fontId="2" fillId="0" borderId="14" xfId="2" applyNumberFormat="1" applyFont="1" applyFill="1" applyBorder="1" applyAlignment="1" applyProtection="1">
      <alignment horizontal="center"/>
    </xf>
    <xf numFmtId="10" fontId="2" fillId="0" borderId="15" xfId="2" applyNumberFormat="1" applyFont="1" applyFill="1" applyBorder="1" applyAlignment="1" applyProtection="1">
      <alignment horizontal="center"/>
    </xf>
    <xf numFmtId="10" fontId="8" fillId="0" borderId="0" xfId="2" applyNumberFormat="1" applyFont="1" applyAlignment="1" applyProtection="1">
      <alignment horizontal="center"/>
    </xf>
    <xf numFmtId="167" fontId="1" fillId="0" borderId="0" xfId="4" applyNumberFormat="1" applyFont="1" applyAlignment="1" applyProtection="1">
      <alignment horizontal="center"/>
    </xf>
    <xf numFmtId="10" fontId="32" fillId="0" borderId="0" xfId="2" applyNumberFormat="1" applyFont="1" applyAlignment="1" applyProtection="1">
      <alignment horizontal="center"/>
    </xf>
    <xf numFmtId="180" fontId="8" fillId="0" borderId="0" xfId="0" applyNumberFormat="1" applyFont="1" applyAlignment="1" applyProtection="1">
      <alignment horizontal="center"/>
    </xf>
    <xf numFmtId="165" fontId="2" fillId="0" borderId="1" xfId="0" quotePrefix="1" applyNumberFormat="1" applyFont="1" applyFill="1" applyBorder="1" applyAlignment="1" applyProtection="1">
      <alignment horizontal="left"/>
    </xf>
    <xf numFmtId="165" fontId="2" fillId="0" borderId="3" xfId="0" applyNumberFormat="1" applyFont="1" applyFill="1" applyBorder="1" applyProtection="1"/>
    <xf numFmtId="165" fontId="2" fillId="0" borderId="1" xfId="0" applyNumberFormat="1" applyFont="1" applyFill="1" applyBorder="1" applyProtection="1"/>
    <xf numFmtId="165" fontId="2" fillId="0" borderId="2" xfId="0" applyNumberFormat="1" applyFont="1" applyFill="1" applyBorder="1" applyProtection="1"/>
    <xf numFmtId="165" fontId="8" fillId="0" borderId="0" xfId="0" applyNumberFormat="1" applyFont="1" applyBorder="1" applyProtection="1"/>
    <xf numFmtId="179" fontId="8" fillId="0" borderId="0" xfId="0" applyNumberFormat="1" applyFont="1" applyBorder="1" applyProtection="1"/>
    <xf numFmtId="180" fontId="8" fillId="0" borderId="0" xfId="0" applyNumberFormat="1" applyFont="1" applyBorder="1" applyProtection="1"/>
    <xf numFmtId="165" fontId="2" fillId="0" borderId="6" xfId="0" quotePrefix="1" applyNumberFormat="1" applyFont="1" applyFill="1" applyBorder="1" applyAlignment="1" applyProtection="1">
      <alignment horizontal="left" vertical="center"/>
    </xf>
    <xf numFmtId="165" fontId="1" fillId="0" borderId="16" xfId="0" applyNumberFormat="1" applyFont="1" applyBorder="1" applyAlignment="1" applyProtection="1">
      <alignment vertical="center"/>
    </xf>
    <xf numFmtId="170" fontId="1" fillId="0" borderId="16" xfId="0" applyNumberFormat="1" applyFont="1" applyBorder="1" applyAlignment="1" applyProtection="1">
      <alignment horizontal="centerContinuous" vertical="center"/>
    </xf>
    <xf numFmtId="165" fontId="1" fillId="0" borderId="16" xfId="0" applyNumberFormat="1" applyFont="1" applyBorder="1" applyAlignment="1" applyProtection="1">
      <alignment horizontal="centerContinuous" vertical="center"/>
    </xf>
    <xf numFmtId="165" fontId="2" fillId="0" borderId="6" xfId="0" applyNumberFormat="1" applyFont="1" applyFill="1" applyBorder="1" applyAlignment="1" applyProtection="1">
      <alignment vertical="center"/>
    </xf>
    <xf numFmtId="165" fontId="2" fillId="0" borderId="16" xfId="0" applyNumberFormat="1" applyFont="1" applyFill="1" applyBorder="1" applyAlignment="1" applyProtection="1">
      <alignment vertical="center"/>
    </xf>
    <xf numFmtId="10" fontId="1" fillId="0" borderId="16" xfId="0" applyNumberFormat="1" applyFont="1" applyBorder="1" applyAlignment="1" applyProtection="1">
      <alignment horizontal="centerContinuous" vertical="center"/>
    </xf>
    <xf numFmtId="165" fontId="0" fillId="0" borderId="16" xfId="0" applyNumberFormat="1" applyBorder="1" applyAlignment="1" applyProtection="1">
      <alignment horizontal="centerContinuous" vertical="center"/>
    </xf>
    <xf numFmtId="10" fontId="1" fillId="0" borderId="16" xfId="0" applyNumberFormat="1" applyFont="1" applyBorder="1" applyAlignment="1" applyProtection="1">
      <alignment vertical="center"/>
    </xf>
    <xf numFmtId="10" fontId="1" fillId="0" borderId="7" xfId="0" applyNumberFormat="1" applyFont="1" applyBorder="1" applyAlignment="1" applyProtection="1">
      <alignment vertical="center"/>
    </xf>
    <xf numFmtId="165" fontId="8" fillId="0" borderId="0" xfId="0" applyNumberFormat="1" applyFont="1" applyProtection="1"/>
    <xf numFmtId="179" fontId="8" fillId="0" borderId="0" xfId="0" applyNumberFormat="1" applyFont="1" applyProtection="1"/>
    <xf numFmtId="180" fontId="8" fillId="0" borderId="0" xfId="0" applyNumberFormat="1" applyFont="1" applyProtection="1"/>
    <xf numFmtId="165" fontId="7" fillId="0" borderId="0" xfId="0" applyNumberFormat="1" applyFont="1" applyAlignment="1" applyProtection="1">
      <alignment horizontal="left"/>
    </xf>
    <xf numFmtId="165" fontId="10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10" fontId="2" fillId="0" borderId="0" xfId="0" applyNumberFormat="1" applyFont="1" applyFill="1" applyBorder="1" applyProtection="1"/>
    <xf numFmtId="22" fontId="10" fillId="0" borderId="0" xfId="0" applyNumberFormat="1" applyFont="1" applyFill="1" applyBorder="1" applyAlignment="1" applyProtection="1">
      <alignment horizontal="centerContinuous"/>
    </xf>
    <xf numFmtId="181" fontId="2" fillId="0" borderId="0" xfId="0" applyNumberFormat="1" applyFont="1" applyFill="1" applyBorder="1" applyAlignment="1" applyProtection="1">
      <alignment horizontal="centerContinuous"/>
    </xf>
    <xf numFmtId="165" fontId="7" fillId="0" borderId="0" xfId="0" applyNumberFormat="1" applyFont="1" applyAlignment="1" applyProtection="1">
      <alignment horizontal="right"/>
    </xf>
    <xf numFmtId="10" fontId="1" fillId="0" borderId="0" xfId="2" applyNumberFormat="1" applyFont="1" applyBorder="1" applyProtection="1"/>
    <xf numFmtId="165" fontId="7" fillId="0" borderId="0" xfId="0" applyNumberFormat="1" applyFont="1" applyProtection="1"/>
    <xf numFmtId="17" fontId="0" fillId="0" borderId="0" xfId="0" applyNumberFormat="1" applyBorder="1" applyAlignment="1" applyProtection="1">
      <alignment horizontal="left"/>
    </xf>
    <xf numFmtId="10" fontId="0" fillId="0" borderId="0" xfId="0" applyNumberFormat="1" applyBorder="1" applyAlignment="1" applyProtection="1">
      <alignment horizontal="center"/>
    </xf>
    <xf numFmtId="10" fontId="32" fillId="0" borderId="0" xfId="2" applyNumberFormat="1" applyFont="1" applyBorder="1" applyAlignment="1" applyProtection="1">
      <alignment horizontal="center"/>
    </xf>
    <xf numFmtId="165" fontId="11" fillId="0" borderId="0" xfId="0" applyNumberFormat="1" applyFont="1" applyProtection="1"/>
    <xf numFmtId="179" fontId="11" fillId="0" borderId="0" xfId="0" applyNumberFormat="1" applyFont="1" applyProtection="1"/>
    <xf numFmtId="180" fontId="11" fillId="0" borderId="0" xfId="0" applyNumberFormat="1" applyFont="1" applyProtection="1"/>
    <xf numFmtId="165" fontId="12" fillId="0" borderId="0" xfId="0" applyNumberFormat="1" applyFont="1" applyBorder="1" applyProtection="1"/>
    <xf numFmtId="165" fontId="7" fillId="0" borderId="0" xfId="0" applyNumberFormat="1" applyFont="1" applyBorder="1" applyProtection="1"/>
    <xf numFmtId="165" fontId="11" fillId="0" borderId="0" xfId="0" applyNumberFormat="1" applyFont="1" applyBorder="1" applyProtection="1"/>
    <xf numFmtId="179" fontId="11" fillId="0" borderId="0" xfId="0" applyNumberFormat="1" applyFont="1" applyBorder="1" applyProtection="1"/>
    <xf numFmtId="180" fontId="11" fillId="0" borderId="0" xfId="0" applyNumberFormat="1" applyFont="1" applyBorder="1" applyProtection="1"/>
    <xf numFmtId="165" fontId="6" fillId="0" borderId="0" xfId="0" applyNumberFormat="1" applyFont="1" applyBorder="1" applyProtection="1"/>
    <xf numFmtId="165" fontId="1" fillId="0" borderId="0" xfId="0" quotePrefix="1" applyNumberFormat="1" applyFont="1" applyBorder="1" applyAlignment="1" applyProtection="1">
      <alignment horizontal="left"/>
    </xf>
    <xf numFmtId="165" fontId="2" fillId="0" borderId="0" xfId="0" quotePrefix="1" applyNumberFormat="1" applyFont="1" applyFill="1" applyBorder="1" applyAlignment="1" applyProtection="1">
      <alignment horizontal="left"/>
    </xf>
    <xf numFmtId="180" fontId="1" fillId="0" borderId="0" xfId="0" applyNumberFormat="1" applyFont="1" applyBorder="1" applyProtection="1"/>
    <xf numFmtId="182" fontId="1" fillId="0" borderId="0" xfId="4" applyNumberFormat="1" applyFont="1" applyBorder="1" applyProtection="1"/>
    <xf numFmtId="10" fontId="12" fillId="0" borderId="0" xfId="2" applyNumberFormat="1" applyFont="1" applyBorder="1" applyProtection="1"/>
    <xf numFmtId="165" fontId="13" fillId="0" borderId="0" xfId="0" applyNumberFormat="1" applyFont="1" applyProtection="1"/>
    <xf numFmtId="175" fontId="14" fillId="0" borderId="0" xfId="0" applyNumberFormat="1" applyFont="1" applyAlignment="1" applyProtection="1">
      <alignment horizontal="right"/>
    </xf>
    <xf numFmtId="179" fontId="15" fillId="0" borderId="0" xfId="0" quotePrefix="1" applyNumberFormat="1" applyFont="1" applyFill="1" applyBorder="1" applyAlignment="1" applyProtection="1">
      <alignment horizontal="left"/>
    </xf>
    <xf numFmtId="165" fontId="16" fillId="0" borderId="0" xfId="0" applyNumberFormat="1" applyFont="1" applyProtection="1"/>
    <xf numFmtId="179" fontId="15" fillId="0" borderId="0" xfId="0" applyNumberFormat="1" applyFont="1" applyFill="1" applyBorder="1" applyAlignment="1" applyProtection="1">
      <alignment horizontal="left"/>
    </xf>
    <xf numFmtId="165" fontId="15" fillId="0" borderId="0" xfId="0" applyNumberFormat="1" applyFont="1" applyFill="1" applyBorder="1" applyAlignment="1" applyProtection="1">
      <alignment horizontal="left"/>
    </xf>
    <xf numFmtId="165" fontId="15" fillId="0" borderId="0" xfId="0" quotePrefix="1" applyNumberFormat="1" applyFont="1" applyFill="1" applyBorder="1" applyAlignment="1" applyProtection="1">
      <alignment horizontal="left"/>
    </xf>
    <xf numFmtId="165" fontId="17" fillId="0" borderId="0" xfId="1"/>
    <xf numFmtId="165" fontId="18" fillId="0" borderId="0" xfId="1" applyFont="1" applyFill="1" applyAlignment="1" applyProtection="1">
      <alignment horizontal="left"/>
    </xf>
    <xf numFmtId="165" fontId="17" fillId="0" borderId="0" xfId="1" applyProtection="1">
      <protection locked="0"/>
    </xf>
    <xf numFmtId="165" fontId="18" fillId="0" borderId="0" xfId="1" applyFont="1" applyFill="1" applyAlignment="1" applyProtection="1">
      <alignment horizontal="left"/>
      <protection locked="0"/>
    </xf>
    <xf numFmtId="165" fontId="18" fillId="0" borderId="0" xfId="1" quotePrefix="1" applyFont="1" applyFill="1" applyAlignment="1" applyProtection="1">
      <alignment horizontal="left"/>
      <protection locked="0"/>
    </xf>
    <xf numFmtId="165" fontId="18" fillId="0" borderId="17" xfId="1" applyFont="1" applyFill="1" applyBorder="1" applyAlignment="1" applyProtection="1">
      <alignment horizontal="right"/>
    </xf>
    <xf numFmtId="165" fontId="17" fillId="0" borderId="18" xfId="1" applyBorder="1" applyAlignment="1" applyProtection="1">
      <alignment horizontal="left"/>
    </xf>
    <xf numFmtId="165" fontId="18" fillId="0" borderId="19" xfId="1" applyFont="1" applyFill="1" applyBorder="1" applyAlignment="1" applyProtection="1">
      <alignment horizontal="left"/>
    </xf>
    <xf numFmtId="165" fontId="18" fillId="0" borderId="20" xfId="1" applyFont="1" applyFill="1" applyBorder="1" applyAlignment="1" applyProtection="1">
      <alignment horizontal="right"/>
    </xf>
    <xf numFmtId="165" fontId="17" fillId="0" borderId="0" xfId="1" applyAlignment="1" applyProtection="1">
      <alignment horizontal="left"/>
    </xf>
    <xf numFmtId="165" fontId="18" fillId="0" borderId="21" xfId="1" applyFont="1" applyFill="1" applyBorder="1" applyAlignment="1" applyProtection="1">
      <alignment horizontal="left"/>
    </xf>
    <xf numFmtId="165" fontId="18" fillId="0" borderId="22" xfId="1" applyFont="1" applyFill="1" applyBorder="1" applyAlignment="1" applyProtection="1">
      <alignment horizontal="right"/>
    </xf>
    <xf numFmtId="165" fontId="17" fillId="0" borderId="23" xfId="1" applyBorder="1" applyAlignment="1" applyProtection="1">
      <alignment horizontal="left"/>
    </xf>
    <xf numFmtId="165" fontId="18" fillId="0" borderId="24" xfId="1" applyFont="1" applyFill="1" applyBorder="1" applyAlignment="1" applyProtection="1">
      <alignment horizontal="left"/>
    </xf>
    <xf numFmtId="165" fontId="18" fillId="0" borderId="25" xfId="1" applyFont="1" applyFill="1" applyBorder="1" applyAlignment="1" applyProtection="1">
      <alignment horizontal="right"/>
    </xf>
    <xf numFmtId="165" fontId="17" fillId="0" borderId="16" xfId="1" applyBorder="1" applyAlignment="1" applyProtection="1">
      <alignment horizontal="left"/>
    </xf>
    <xf numFmtId="165" fontId="18" fillId="0" borderId="26" xfId="1" applyFont="1" applyFill="1" applyBorder="1" applyAlignment="1" applyProtection="1">
      <alignment horizontal="left"/>
    </xf>
    <xf numFmtId="165" fontId="17" fillId="0" borderId="0" xfId="1" applyProtection="1"/>
    <xf numFmtId="165" fontId="17" fillId="0" borderId="18" xfId="1" applyBorder="1" applyProtection="1"/>
    <xf numFmtId="165" fontId="18" fillId="0" borderId="0" xfId="1" quotePrefix="1" applyFont="1" applyFill="1" applyAlignment="1" applyProtection="1">
      <alignment horizontal="left"/>
    </xf>
    <xf numFmtId="165" fontId="19" fillId="0" borderId="0" xfId="1" applyFont="1" applyFill="1" applyProtection="1"/>
    <xf numFmtId="165" fontId="20" fillId="0" borderId="0" xfId="1" quotePrefix="1" applyFont="1" applyFill="1" applyAlignment="1" applyProtection="1">
      <alignment horizontal="left"/>
    </xf>
    <xf numFmtId="165" fontId="17" fillId="0" borderId="27" xfId="1" applyBorder="1" applyAlignment="1" applyProtection="1">
      <alignment horizontal="centerContinuous"/>
    </xf>
    <xf numFmtId="165" fontId="17" fillId="0" borderId="23" xfId="1" applyBorder="1" applyAlignment="1" applyProtection="1">
      <alignment horizontal="centerContinuous"/>
    </xf>
    <xf numFmtId="165" fontId="21" fillId="0" borderId="28" xfId="1" applyFont="1" applyFill="1" applyBorder="1" applyAlignment="1" applyProtection="1">
      <alignment horizontal="centerContinuous"/>
    </xf>
    <xf numFmtId="165" fontId="22" fillId="0" borderId="0" xfId="1" applyFont="1" applyProtection="1"/>
    <xf numFmtId="165" fontId="17" fillId="0" borderId="29" xfId="1" applyBorder="1" applyAlignment="1" applyProtection="1">
      <alignment horizontal="centerContinuous"/>
    </xf>
    <xf numFmtId="165" fontId="17" fillId="0" borderId="0" xfId="1" applyBorder="1" applyAlignment="1" applyProtection="1">
      <alignment horizontal="centerContinuous"/>
    </xf>
    <xf numFmtId="165" fontId="21" fillId="0" borderId="14" xfId="1" quotePrefix="1" applyFont="1" applyFill="1" applyBorder="1" applyAlignment="1" applyProtection="1">
      <alignment horizontal="centerContinuous"/>
    </xf>
    <xf numFmtId="165" fontId="21" fillId="0" borderId="14" xfId="1" applyFont="1" applyFill="1" applyBorder="1" applyAlignment="1" applyProtection="1">
      <alignment horizontal="centerContinuous"/>
    </xf>
    <xf numFmtId="165" fontId="17" fillId="0" borderId="30" xfId="1" applyBorder="1" applyAlignment="1" applyProtection="1">
      <alignment horizontal="centerContinuous"/>
    </xf>
    <xf numFmtId="165" fontId="17" fillId="0" borderId="31" xfId="1" applyBorder="1" applyAlignment="1" applyProtection="1">
      <alignment horizontal="centerContinuous"/>
    </xf>
    <xf numFmtId="165" fontId="21" fillId="0" borderId="32" xfId="1" quotePrefix="1" applyFont="1" applyFill="1" applyBorder="1" applyAlignment="1" applyProtection="1">
      <alignment horizontal="centerContinuous"/>
    </xf>
    <xf numFmtId="165" fontId="17" fillId="0" borderId="0" xfId="1" applyAlignment="1" applyProtection="1">
      <alignment horizontal="centerContinuous"/>
    </xf>
    <xf numFmtId="183" fontId="4" fillId="0" borderId="0" xfId="1" applyNumberFormat="1" applyFont="1" applyAlignment="1" applyProtection="1">
      <alignment horizontal="centerContinuous"/>
    </xf>
    <xf numFmtId="165" fontId="6" fillId="0" borderId="0" xfId="1" applyFont="1" applyAlignment="1" applyProtection="1">
      <alignment horizontal="centerContinuous"/>
    </xf>
    <xf numFmtId="165" fontId="4" fillId="0" borderId="0" xfId="1" applyFont="1" applyProtection="1"/>
    <xf numFmtId="165" fontId="4" fillId="0" borderId="0" xfId="1" applyFont="1" applyAlignment="1" applyProtection="1">
      <alignment horizontal="center"/>
    </xf>
    <xf numFmtId="165" fontId="17" fillId="0" borderId="0" xfId="1" applyAlignment="1">
      <alignment vertical="center"/>
    </xf>
    <xf numFmtId="165" fontId="24" fillId="0" borderId="0" xfId="1" applyFont="1" applyFill="1" applyAlignment="1" applyProtection="1">
      <alignment horizontal="centerContinuous"/>
    </xf>
    <xf numFmtId="165" fontId="26" fillId="0" borderId="0" xfId="1" applyFont="1" applyFill="1" applyAlignment="1" applyProtection="1">
      <alignment horizontal="left"/>
    </xf>
    <xf numFmtId="165" fontId="26" fillId="0" borderId="0" xfId="1" applyFont="1" applyFill="1" applyAlignment="1">
      <alignment horizontal="left"/>
    </xf>
    <xf numFmtId="165" fontId="18" fillId="0" borderId="0" xfId="1" applyFont="1" applyFill="1" applyAlignment="1">
      <alignment horizontal="left"/>
    </xf>
    <xf numFmtId="165" fontId="26" fillId="0" borderId="0" xfId="1" quotePrefix="1" applyFont="1" applyFill="1" applyAlignment="1" applyProtection="1">
      <alignment horizontal="left"/>
    </xf>
    <xf numFmtId="165" fontId="27" fillId="0" borderId="0" xfId="1" applyFont="1" applyAlignment="1">
      <alignment horizontal="centerContinuous"/>
    </xf>
    <xf numFmtId="165" fontId="19" fillId="0" borderId="0" xfId="1" applyFont="1" applyFill="1" applyAlignment="1" applyProtection="1">
      <alignment horizontal="centerContinuous"/>
    </xf>
    <xf numFmtId="165" fontId="7" fillId="0" borderId="0" xfId="1" applyFont="1"/>
    <xf numFmtId="184" fontId="7" fillId="0" borderId="0" xfId="1" applyNumberFormat="1" applyFont="1" applyAlignment="1">
      <alignment horizontal="left"/>
    </xf>
    <xf numFmtId="185" fontId="7" fillId="0" borderId="0" xfId="1" applyNumberFormat="1" applyFont="1"/>
    <xf numFmtId="10" fontId="7" fillId="0" borderId="0" xfId="3" applyNumberFormat="1" applyFont="1"/>
    <xf numFmtId="184" fontId="7" fillId="0" borderId="0" xfId="3" applyNumberFormat="1" applyFont="1" applyAlignment="1">
      <alignment horizontal="left"/>
    </xf>
    <xf numFmtId="165" fontId="17" fillId="0" borderId="0" xfId="1" applyAlignment="1">
      <alignment horizontal="right" vertical="center"/>
    </xf>
    <xf numFmtId="10" fontId="7" fillId="0" borderId="0" xfId="3" applyNumberFormat="1" applyFont="1" applyBorder="1"/>
    <xf numFmtId="186" fontId="7" fillId="0" borderId="0" xfId="3" applyNumberFormat="1" applyFont="1" applyBorder="1"/>
    <xf numFmtId="165" fontId="33" fillId="0" borderId="0" xfId="1" applyFont="1" applyAlignment="1">
      <alignment horizontal="right" wrapText="1"/>
    </xf>
    <xf numFmtId="165" fontId="34" fillId="0" borderId="0" xfId="1" applyFont="1"/>
    <xf numFmtId="167" fontId="7" fillId="0" borderId="0" xfId="5" applyFont="1" applyBorder="1"/>
    <xf numFmtId="10" fontId="7" fillId="0" borderId="33" xfId="3" applyNumberFormat="1" applyFont="1" applyBorder="1"/>
    <xf numFmtId="10" fontId="10" fillId="0" borderId="32" xfId="3" applyNumberFormat="1" applyFont="1" applyFill="1" applyBorder="1" applyProtection="1"/>
    <xf numFmtId="17" fontId="10" fillId="0" borderId="34" xfId="3" applyNumberFormat="1" applyFont="1" applyFill="1" applyBorder="1" applyAlignment="1" applyProtection="1">
      <alignment horizontal="left"/>
    </xf>
    <xf numFmtId="10" fontId="7" fillId="0" borderId="35" xfId="3" applyNumberFormat="1" applyFont="1" applyBorder="1"/>
    <xf numFmtId="10" fontId="7" fillId="0" borderId="34" xfId="3" applyNumberFormat="1" applyFont="1" applyFill="1" applyBorder="1" applyProtection="1"/>
    <xf numFmtId="17" fontId="10" fillId="0" borderId="32" xfId="3" applyNumberFormat="1" applyFont="1" applyFill="1" applyBorder="1" applyAlignment="1" applyProtection="1">
      <alignment horizontal="left"/>
    </xf>
    <xf numFmtId="10" fontId="7" fillId="0" borderId="36" xfId="3" applyNumberFormat="1" applyFont="1" applyBorder="1"/>
    <xf numFmtId="10" fontId="7" fillId="0" borderId="32" xfId="3" applyNumberFormat="1" applyFont="1" applyFill="1" applyBorder="1" applyProtection="1"/>
    <xf numFmtId="10" fontId="35" fillId="0" borderId="35" xfId="3" applyNumberFormat="1" applyFont="1" applyBorder="1"/>
    <xf numFmtId="10" fontId="35" fillId="0" borderId="32" xfId="3" applyNumberFormat="1" applyFont="1" applyFill="1" applyBorder="1" applyProtection="1"/>
    <xf numFmtId="17" fontId="7" fillId="0" borderId="32" xfId="3" applyNumberFormat="1" applyFont="1" applyFill="1" applyBorder="1" applyAlignment="1" applyProtection="1">
      <alignment horizontal="left"/>
    </xf>
    <xf numFmtId="167" fontId="7" fillId="0" borderId="0" xfId="5" applyFont="1"/>
    <xf numFmtId="10" fontId="7" fillId="0" borderId="33" xfId="3" applyNumberFormat="1" applyFont="1" applyBorder="1" applyAlignment="1">
      <alignment horizontal="right"/>
    </xf>
    <xf numFmtId="10" fontId="7" fillId="0" borderId="37" xfId="3" applyNumberFormat="1" applyFont="1" applyBorder="1"/>
    <xf numFmtId="187" fontId="7" fillId="0" borderId="0" xfId="5" applyNumberFormat="1" applyFont="1"/>
    <xf numFmtId="10" fontId="7" fillId="0" borderId="33" xfId="3" applyNumberFormat="1" applyFont="1" applyFill="1" applyBorder="1" applyProtection="1"/>
    <xf numFmtId="10" fontId="7" fillId="0" borderId="35" xfId="3" applyNumberFormat="1" applyFont="1" applyFill="1" applyBorder="1" applyProtection="1"/>
    <xf numFmtId="10" fontId="10" fillId="0" borderId="35" xfId="3" applyNumberFormat="1" applyFont="1" applyFill="1" applyBorder="1" applyProtection="1"/>
    <xf numFmtId="165" fontId="28" fillId="0" borderId="0" xfId="1" applyFont="1" applyBorder="1" applyAlignment="1">
      <alignment horizontal="center" wrapText="1"/>
    </xf>
    <xf numFmtId="10" fontId="7" fillId="0" borderId="38" xfId="3" applyNumberFormat="1" applyFont="1" applyBorder="1"/>
    <xf numFmtId="10" fontId="10" fillId="0" borderId="33" xfId="3" applyNumberFormat="1" applyFont="1" applyFill="1" applyBorder="1" applyProtection="1"/>
    <xf numFmtId="10" fontId="7" fillId="0" borderId="23" xfId="3" applyNumberFormat="1" applyFont="1" applyBorder="1"/>
    <xf numFmtId="10" fontId="7" fillId="0" borderId="35" xfId="3" applyNumberFormat="1" applyFont="1" applyFill="1" applyBorder="1" applyAlignment="1"/>
    <xf numFmtId="10" fontId="7" fillId="0" borderId="35" xfId="1" applyNumberFormat="1" applyFont="1" applyBorder="1"/>
    <xf numFmtId="167" fontId="29" fillId="0" borderId="0" xfId="5" applyFont="1" applyBorder="1"/>
    <xf numFmtId="184" fontId="10" fillId="0" borderId="35" xfId="3" applyNumberFormat="1" applyFont="1" applyFill="1" applyBorder="1" applyAlignment="1" applyProtection="1">
      <alignment horizontal="left"/>
    </xf>
    <xf numFmtId="188" fontId="7" fillId="0" borderId="0" xfId="5" applyNumberFormat="1" applyFont="1"/>
    <xf numFmtId="10" fontId="7" fillId="0" borderId="0" xfId="3" applyNumberFormat="1" applyFont="1" applyAlignment="1" applyProtection="1">
      <alignment horizontal="left"/>
    </xf>
    <xf numFmtId="10" fontId="10" fillId="0" borderId="35" xfId="3" applyNumberFormat="1" applyFont="1" applyFill="1" applyBorder="1" applyAlignment="1" applyProtection="1">
      <alignment horizontal="right"/>
    </xf>
    <xf numFmtId="10" fontId="10" fillId="0" borderId="0" xfId="3" applyNumberFormat="1" applyFont="1" applyFill="1" applyAlignment="1" applyProtection="1">
      <alignment horizontal="right"/>
    </xf>
    <xf numFmtId="10" fontId="10" fillId="0" borderId="22" xfId="3" applyNumberFormat="1" applyFont="1" applyFill="1" applyBorder="1" applyAlignment="1" applyProtection="1">
      <alignment horizontal="right"/>
    </xf>
    <xf numFmtId="10" fontId="10" fillId="0" borderId="14" xfId="3" applyNumberFormat="1" applyFont="1" applyFill="1" applyBorder="1" applyProtection="1"/>
    <xf numFmtId="17" fontId="10" fillId="0" borderId="14" xfId="1" applyNumberFormat="1" applyFont="1" applyFill="1" applyBorder="1" applyAlignment="1" applyProtection="1">
      <alignment horizontal="left"/>
    </xf>
    <xf numFmtId="165" fontId="30" fillId="0" borderId="0" xfId="1" applyFont="1"/>
    <xf numFmtId="165" fontId="30" fillId="0" borderId="39" xfId="1" applyFont="1" applyBorder="1" applyAlignment="1">
      <alignment horizontal="center"/>
    </xf>
    <xf numFmtId="179" fontId="31" fillId="0" borderId="40" xfId="1" applyNumberFormat="1" applyFont="1" applyFill="1" applyBorder="1" applyAlignment="1" applyProtection="1">
      <alignment horizontal="center"/>
    </xf>
    <xf numFmtId="165" fontId="31" fillId="0" borderId="40" xfId="1" applyFont="1" applyFill="1" applyBorder="1" applyAlignment="1" applyProtection="1">
      <alignment horizontal="center"/>
    </xf>
    <xf numFmtId="165" fontId="31" fillId="0" borderId="40" xfId="1" quotePrefix="1" applyFont="1" applyFill="1" applyBorder="1" applyAlignment="1" applyProtection="1">
      <alignment horizontal="center"/>
    </xf>
    <xf numFmtId="184" fontId="31" fillId="0" borderId="40" xfId="1" applyNumberFormat="1" applyFont="1" applyFill="1" applyBorder="1" applyAlignment="1" applyProtection="1">
      <alignment horizontal="left"/>
    </xf>
    <xf numFmtId="165" fontId="7" fillId="0" borderId="18" xfId="1" applyFont="1" applyBorder="1"/>
    <xf numFmtId="14" fontId="7" fillId="0" borderId="0" xfId="1" applyNumberFormat="1" applyFont="1"/>
    <xf numFmtId="10" fontId="30" fillId="0" borderId="0" xfId="3" applyNumberFormat="1" applyFont="1"/>
    <xf numFmtId="10" fontId="36" fillId="0" borderId="0" xfId="3" applyNumberFormat="1" applyFont="1" applyAlignment="1" applyProtection="1">
      <alignment horizontal="center"/>
    </xf>
    <xf numFmtId="184" fontId="7" fillId="0" borderId="0" xfId="1" applyNumberFormat="1" applyFont="1" applyAlignment="1" applyProtection="1">
      <alignment horizontal="left"/>
    </xf>
    <xf numFmtId="165" fontId="7" fillId="0" borderId="0" xfId="1" applyFont="1" applyAlignment="1" applyProtection="1">
      <alignment horizontal="left"/>
    </xf>
    <xf numFmtId="189" fontId="7" fillId="0" borderId="0" xfId="5" applyNumberFormat="1" applyFont="1"/>
    <xf numFmtId="9" fontId="7" fillId="0" borderId="0" xfId="3" applyFont="1"/>
    <xf numFmtId="14" fontId="2" fillId="0" borderId="0" xfId="1" applyNumberFormat="1" applyFont="1" applyFill="1" applyBorder="1" applyAlignment="1" applyProtection="1">
      <alignment horizontal="center"/>
    </xf>
    <xf numFmtId="190" fontId="2" fillId="0" borderId="0" xfId="1" applyNumberFormat="1" applyFont="1" applyFill="1" applyBorder="1" applyAlignment="1" applyProtection="1">
      <alignment horizontal="center"/>
    </xf>
    <xf numFmtId="184" fontId="7" fillId="0" borderId="0" xfId="1" quotePrefix="1" applyNumberFormat="1" applyFont="1" applyAlignment="1" applyProtection="1">
      <alignment horizontal="left"/>
    </xf>
    <xf numFmtId="165" fontId="30" fillId="0" borderId="0" xfId="1" applyFont="1" applyAlignment="1">
      <alignment horizontal="centerContinuous"/>
    </xf>
    <xf numFmtId="165" fontId="7" fillId="0" borderId="0" xfId="1" applyFont="1" applyAlignment="1">
      <alignment horizontal="center"/>
    </xf>
    <xf numFmtId="184" fontId="7" fillId="0" borderId="0" xfId="1" quotePrefix="1" applyNumberFormat="1" applyFont="1" applyAlignment="1" applyProtection="1"/>
    <xf numFmtId="166" fontId="7" fillId="0" borderId="0" xfId="1" applyNumberFormat="1" applyFont="1" applyProtection="1"/>
    <xf numFmtId="165" fontId="23" fillId="0" borderId="0" xfId="1" applyFont="1" applyFill="1" applyAlignment="1" applyProtection="1">
      <alignment horizontal="center" vertical="center" wrapText="1"/>
    </xf>
    <xf numFmtId="165" fontId="17" fillId="0" borderId="0" xfId="1" applyAlignment="1">
      <alignment horizontal="center" vertical="center" wrapText="1"/>
    </xf>
    <xf numFmtId="165" fontId="22" fillId="0" borderId="0" xfId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 vertical="center" wrapText="1"/>
    </xf>
  </cellXfs>
  <cellStyles count="6">
    <cellStyle name="Normal" xfId="0" builtinId="0"/>
    <cellStyle name="Normal 2" xfId="1"/>
    <cellStyle name="Porcentagem" xfId="2" builtinId="5"/>
    <cellStyle name="Porcentagem 2" xfId="3"/>
    <cellStyle name="Separador de milhares" xfId="4" builtinId="3"/>
    <cellStyle name="Separador de milhares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Evolução do Salário Real </a:t>
            </a:r>
          </a:p>
        </c:rich>
      </c:tx>
      <c:layout>
        <c:manualLayout>
          <c:xMode val="edge"/>
          <c:yMode val="edge"/>
          <c:x val="0.38095232863333944"/>
          <c:y val="2.8619280937269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604534005037795E-2"/>
          <c:y val="0.13536379018612524"/>
          <c:w val="0.88287153652392969"/>
          <c:h val="0.72758037225042305"/>
        </c:manualLayout>
      </c:layout>
      <c:lineChart>
        <c:grouping val="standard"/>
        <c:ser>
          <c:idx val="0"/>
          <c:order val="0"/>
          <c:tx>
            <c:strRef>
              <c:f>[1]Canas!$E$9</c:f>
              <c:strCache>
                <c:ptCount val="1"/>
                <c:pt idx="0">
                  <c:v>INPC-IBGE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[1]Canas!$A$11:$A$43</c:f>
              <c:numCache>
                <c:formatCode>General</c:formatCode>
                <c:ptCount val="33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  <c:pt idx="25">
                  <c:v>40695</c:v>
                </c:pt>
                <c:pt idx="26">
                  <c:v>40725</c:v>
                </c:pt>
                <c:pt idx="27">
                  <c:v>40756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40909</c:v>
                </c:pt>
              </c:numCache>
            </c:numRef>
          </c:cat>
          <c:val>
            <c:numRef>
              <c:f>[1]Canas!$H$11:$H$43</c:f>
              <c:numCache>
                <c:formatCode>General</c:formatCode>
                <c:ptCount val="33"/>
                <c:pt idx="0">
                  <c:v>99.40344595371451</c:v>
                </c:pt>
                <c:pt idx="1">
                  <c:v>98.987873454740566</c:v>
                </c:pt>
                <c:pt idx="2">
                  <c:v>98.760754056841492</c:v>
                </c:pt>
                <c:pt idx="3">
                  <c:v>98.681846197997046</c:v>
                </c:pt>
                <c:pt idx="4">
                  <c:v>98.524087363088213</c:v>
                </c:pt>
                <c:pt idx="5">
                  <c:v>98.288232982210005</c:v>
                </c:pt>
                <c:pt idx="6">
                  <c:v>97.925943664888962</c:v>
                </c:pt>
                <c:pt idx="7">
                  <c:v>97.691364003228415</c:v>
                </c:pt>
                <c:pt idx="8">
                  <c:v>105.55463779618277</c:v>
                </c:pt>
                <c:pt idx="9">
                  <c:v>104.82100215150814</c:v>
                </c:pt>
                <c:pt idx="10">
                  <c:v>104.08205505258809</c:v>
                </c:pt>
                <c:pt idx="11">
                  <c:v>103.32787506657061</c:v>
                </c:pt>
                <c:pt idx="12">
                  <c:v>102.88534014592167</c:v>
                </c:pt>
                <c:pt idx="13">
                  <c:v>102.99875402054776</c:v>
                </c:pt>
                <c:pt idx="14">
                  <c:v>103.07085179652884</c:v>
                </c:pt>
                <c:pt idx="15">
                  <c:v>103.14305057820641</c:v>
                </c:pt>
                <c:pt idx="16">
                  <c:v>102.5890130602876</c:v>
                </c:pt>
                <c:pt idx="17">
                  <c:v>101.65376139946439</c:v>
                </c:pt>
                <c:pt idx="18">
                  <c:v>100.61740525732976</c:v>
                </c:pt>
                <c:pt idx="19">
                  <c:v>100.0172571685023</c:v>
                </c:pt>
                <c:pt idx="20">
                  <c:v>99.085818743315883</c:v>
                </c:pt>
                <c:pt idx="21">
                  <c:v>98.553490859762107</c:v>
                </c:pt>
                <c:pt idx="22">
                  <c:v>97.907258603135276</c:v>
                </c:pt>
                <c:pt idx="23">
                  <c:v>97.207238829503538</c:v>
                </c:pt>
                <c:pt idx="24">
                  <c:v>107.28850997676149</c:v>
                </c:pt>
                <c:pt idx="25">
                  <c:v>107.05291031421609</c:v>
                </c:pt>
                <c:pt idx="26">
                  <c:v>107.05291031421609</c:v>
                </c:pt>
                <c:pt idx="27">
                  <c:v>106.60528494889793</c:v>
                </c:pt>
                <c:pt idx="28">
                  <c:v>106.12753643731743</c:v>
                </c:pt>
                <c:pt idx="29">
                  <c:v>105.7889881241332</c:v>
                </c:pt>
                <c:pt idx="30">
                  <c:v>105.18960675416322</c:v>
                </c:pt>
                <c:pt idx="31">
                  <c:v>104.65588136421722</c:v>
                </c:pt>
                <c:pt idx="32">
                  <c:v>104.1248795117332</c:v>
                </c:pt>
              </c:numCache>
            </c:numRef>
          </c:val>
        </c:ser>
        <c:ser>
          <c:idx val="1"/>
          <c:order val="1"/>
          <c:tx>
            <c:strRef>
              <c:f>[1]Canas!$J$9</c:f>
              <c:strCache>
                <c:ptCount val="1"/>
                <c:pt idx="0">
                  <c:v>ICV-DIEESE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[1]Canas!$A$11:$A$43</c:f>
              <c:numCache>
                <c:formatCode>General</c:formatCode>
                <c:ptCount val="33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  <c:pt idx="25">
                  <c:v>40695</c:v>
                </c:pt>
                <c:pt idx="26">
                  <c:v>40725</c:v>
                </c:pt>
                <c:pt idx="27">
                  <c:v>40756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40909</c:v>
                </c:pt>
              </c:numCache>
            </c:numRef>
          </c:cat>
          <c:val>
            <c:numRef>
              <c:f>[1]Canas!$M$11:$M$43</c:f>
              <c:numCache>
                <c:formatCode>General</c:formatCode>
                <c:ptCount val="33"/>
                <c:pt idx="0">
                  <c:v>99.767442092482412</c:v>
                </c:pt>
                <c:pt idx="1">
                  <c:v>99.713397431074767</c:v>
                </c:pt>
                <c:pt idx="2">
                  <c:v>99.226887999214611</c:v>
                </c:pt>
                <c:pt idx="3">
                  <c:v>98.927730542055443</c:v>
                </c:pt>
                <c:pt idx="4">
                  <c:v>98.663312863581041</c:v>
                </c:pt>
                <c:pt idx="5">
                  <c:v>98.143447024691241</c:v>
                </c:pt>
                <c:pt idx="6">
                  <c:v>97.557225655726</c:v>
                </c:pt>
                <c:pt idx="7">
                  <c:v>97.480703303632637</c:v>
                </c:pt>
                <c:pt idx="8">
                  <c:v>104.45945757920639</c:v>
                </c:pt>
                <c:pt idx="9">
                  <c:v>103.84356141644547</c:v>
                </c:pt>
                <c:pt idx="10">
                  <c:v>103.35428224430095</c:v>
                </c:pt>
                <c:pt idx="11">
                  <c:v>103.12400633814786</c:v>
                </c:pt>
                <c:pt idx="12">
                  <c:v>102.96492552820679</c:v>
                </c:pt>
                <c:pt idx="13">
                  <c:v>102.94299866949019</c:v>
                </c:pt>
                <c:pt idx="14">
                  <c:v>102.80226237230249</c:v>
                </c:pt>
                <c:pt idx="15">
                  <c:v>102.54385186560117</c:v>
                </c:pt>
                <c:pt idx="16">
                  <c:v>102.00414791896198</c:v>
                </c:pt>
                <c:pt idx="17">
                  <c:v>101.06264828751546</c:v>
                </c:pt>
                <c:pt idx="18">
                  <c:v>100.02568204178826</c:v>
                </c:pt>
                <c:pt idx="19">
                  <c:v>99.383959813273947</c:v>
                </c:pt>
                <c:pt idx="20">
                  <c:v>98.123853289332345</c:v>
                </c:pt>
                <c:pt idx="21">
                  <c:v>97.727081339095619</c:v>
                </c:pt>
                <c:pt idx="22">
                  <c:v>96.844441102883934</c:v>
                </c:pt>
                <c:pt idx="23">
                  <c:v>96.079361150046111</c:v>
                </c:pt>
                <c:pt idx="24">
                  <c:v>106.60502244748243</c:v>
                </c:pt>
                <c:pt idx="25">
                  <c:v>106.96689144122809</c:v>
                </c:pt>
                <c:pt idx="26">
                  <c:v>106.50243432513618</c:v>
                </c:pt>
                <c:pt idx="27">
                  <c:v>106.09259861667995</c:v>
                </c:pt>
                <c:pt idx="28">
                  <c:v>105.37038996386761</c:v>
                </c:pt>
                <c:pt idx="29">
                  <c:v>105.04883547846802</c:v>
                </c:pt>
                <c:pt idx="30">
                  <c:v>104.50457564849067</c:v>
                </c:pt>
                <c:pt idx="31">
                  <c:v>103.98713566143934</c:v>
                </c:pt>
                <c:pt idx="32">
                  <c:v>102.63522448452913</c:v>
                </c:pt>
              </c:numCache>
            </c:numRef>
          </c:val>
        </c:ser>
        <c:ser>
          <c:idx val="2"/>
          <c:order val="2"/>
          <c:tx>
            <c:strRef>
              <c:f>[1]Canas!$E$9</c:f>
              <c:strCache>
                <c:ptCount val="1"/>
                <c:pt idx="0">
                  <c:v>INPC-IBGE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[1]Canas!$A$11:$A$43</c:f>
              <c:numCache>
                <c:formatCode>General</c:formatCode>
                <c:ptCount val="33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  <c:pt idx="25">
                  <c:v>40695</c:v>
                </c:pt>
                <c:pt idx="26">
                  <c:v>40725</c:v>
                </c:pt>
                <c:pt idx="27">
                  <c:v>40756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40909</c:v>
                </c:pt>
              </c:numCache>
            </c:numRef>
          </c:cat>
          <c:val>
            <c:numRef>
              <c:f>[1]Canas!$H$11:$H$43</c:f>
              <c:numCache>
                <c:formatCode>General</c:formatCode>
                <c:ptCount val="33"/>
                <c:pt idx="0">
                  <c:v>99.40344595371451</c:v>
                </c:pt>
                <c:pt idx="1">
                  <c:v>98.987873454740566</c:v>
                </c:pt>
                <c:pt idx="2">
                  <c:v>98.760754056841492</c:v>
                </c:pt>
                <c:pt idx="3">
                  <c:v>98.681846197997046</c:v>
                </c:pt>
                <c:pt idx="4">
                  <c:v>98.524087363088213</c:v>
                </c:pt>
                <c:pt idx="5">
                  <c:v>98.288232982210005</c:v>
                </c:pt>
                <c:pt idx="6">
                  <c:v>97.925943664888962</c:v>
                </c:pt>
                <c:pt idx="7">
                  <c:v>97.691364003228415</c:v>
                </c:pt>
                <c:pt idx="8">
                  <c:v>105.55463779618277</c:v>
                </c:pt>
                <c:pt idx="9">
                  <c:v>104.82100215150814</c:v>
                </c:pt>
                <c:pt idx="10">
                  <c:v>104.08205505258809</c:v>
                </c:pt>
                <c:pt idx="11">
                  <c:v>103.32787506657061</c:v>
                </c:pt>
                <c:pt idx="12">
                  <c:v>102.88534014592167</c:v>
                </c:pt>
                <c:pt idx="13">
                  <c:v>102.99875402054776</c:v>
                </c:pt>
                <c:pt idx="14">
                  <c:v>103.07085179652884</c:v>
                </c:pt>
                <c:pt idx="15">
                  <c:v>103.14305057820641</c:v>
                </c:pt>
                <c:pt idx="16">
                  <c:v>102.5890130602876</c:v>
                </c:pt>
                <c:pt idx="17">
                  <c:v>101.65376139946439</c:v>
                </c:pt>
                <c:pt idx="18">
                  <c:v>100.61740525732976</c:v>
                </c:pt>
                <c:pt idx="19">
                  <c:v>100.0172571685023</c:v>
                </c:pt>
                <c:pt idx="20">
                  <c:v>99.085818743315883</c:v>
                </c:pt>
                <c:pt idx="21">
                  <c:v>98.553490859762107</c:v>
                </c:pt>
                <c:pt idx="22">
                  <c:v>97.907258603135276</c:v>
                </c:pt>
                <c:pt idx="23">
                  <c:v>97.207238829503538</c:v>
                </c:pt>
                <c:pt idx="24">
                  <c:v>107.28850997676149</c:v>
                </c:pt>
                <c:pt idx="25">
                  <c:v>107.05291031421609</c:v>
                </c:pt>
                <c:pt idx="26">
                  <c:v>107.05291031421609</c:v>
                </c:pt>
                <c:pt idx="27">
                  <c:v>106.60528494889793</c:v>
                </c:pt>
                <c:pt idx="28">
                  <c:v>106.12753643731743</c:v>
                </c:pt>
                <c:pt idx="29">
                  <c:v>105.7889881241332</c:v>
                </c:pt>
                <c:pt idx="30">
                  <c:v>105.18960675416322</c:v>
                </c:pt>
                <c:pt idx="31">
                  <c:v>104.65588136421722</c:v>
                </c:pt>
                <c:pt idx="32">
                  <c:v>104.1248795117332</c:v>
                </c:pt>
              </c:numCache>
            </c:numRef>
          </c:val>
        </c:ser>
        <c:ser>
          <c:idx val="3"/>
          <c:order val="3"/>
          <c:tx>
            <c:strRef>
              <c:f>[1]Canas!$J$9</c:f>
              <c:strCache>
                <c:ptCount val="1"/>
                <c:pt idx="0">
                  <c:v>ICV-DIEESE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[1]Canas!$A$11:$A$43</c:f>
              <c:numCache>
                <c:formatCode>General</c:formatCode>
                <c:ptCount val="33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  <c:pt idx="25">
                  <c:v>40695</c:v>
                </c:pt>
                <c:pt idx="26">
                  <c:v>40725</c:v>
                </c:pt>
                <c:pt idx="27">
                  <c:v>40756</c:v>
                </c:pt>
                <c:pt idx="28">
                  <c:v>40787</c:v>
                </c:pt>
                <c:pt idx="29">
                  <c:v>40817</c:v>
                </c:pt>
                <c:pt idx="30">
                  <c:v>40848</c:v>
                </c:pt>
                <c:pt idx="31">
                  <c:v>40878</c:v>
                </c:pt>
                <c:pt idx="32">
                  <c:v>40909</c:v>
                </c:pt>
              </c:numCache>
            </c:numRef>
          </c:cat>
          <c:val>
            <c:numRef>
              <c:f>[1]Canas!$M$11:$M$43</c:f>
              <c:numCache>
                <c:formatCode>General</c:formatCode>
                <c:ptCount val="33"/>
                <c:pt idx="0">
                  <c:v>99.767442092482412</c:v>
                </c:pt>
                <c:pt idx="1">
                  <c:v>99.713397431074767</c:v>
                </c:pt>
                <c:pt idx="2">
                  <c:v>99.226887999214611</c:v>
                </c:pt>
                <c:pt idx="3">
                  <c:v>98.927730542055443</c:v>
                </c:pt>
                <c:pt idx="4">
                  <c:v>98.663312863581041</c:v>
                </c:pt>
                <c:pt idx="5">
                  <c:v>98.143447024691241</c:v>
                </c:pt>
                <c:pt idx="6">
                  <c:v>97.557225655726</c:v>
                </c:pt>
                <c:pt idx="7">
                  <c:v>97.480703303632637</c:v>
                </c:pt>
                <c:pt idx="8">
                  <c:v>104.45945757920639</c:v>
                </c:pt>
                <c:pt idx="9">
                  <c:v>103.84356141644547</c:v>
                </c:pt>
                <c:pt idx="10">
                  <c:v>103.35428224430095</c:v>
                </c:pt>
                <c:pt idx="11">
                  <c:v>103.12400633814786</c:v>
                </c:pt>
                <c:pt idx="12">
                  <c:v>102.96492552820679</c:v>
                </c:pt>
                <c:pt idx="13">
                  <c:v>102.94299866949019</c:v>
                </c:pt>
                <c:pt idx="14">
                  <c:v>102.80226237230249</c:v>
                </c:pt>
                <c:pt idx="15">
                  <c:v>102.54385186560117</c:v>
                </c:pt>
                <c:pt idx="16">
                  <c:v>102.00414791896198</c:v>
                </c:pt>
                <c:pt idx="17">
                  <c:v>101.06264828751546</c:v>
                </c:pt>
                <c:pt idx="18">
                  <c:v>100.02568204178826</c:v>
                </c:pt>
                <c:pt idx="19">
                  <c:v>99.383959813273947</c:v>
                </c:pt>
                <c:pt idx="20">
                  <c:v>98.123853289332345</c:v>
                </c:pt>
                <c:pt idx="21">
                  <c:v>97.727081339095619</c:v>
                </c:pt>
                <c:pt idx="22">
                  <c:v>96.844441102883934</c:v>
                </c:pt>
                <c:pt idx="23">
                  <c:v>96.079361150046111</c:v>
                </c:pt>
                <c:pt idx="24">
                  <c:v>106.60502244748243</c:v>
                </c:pt>
                <c:pt idx="25">
                  <c:v>106.96689144122809</c:v>
                </c:pt>
                <c:pt idx="26">
                  <c:v>106.50243432513618</c:v>
                </c:pt>
                <c:pt idx="27">
                  <c:v>106.09259861667995</c:v>
                </c:pt>
                <c:pt idx="28">
                  <c:v>105.37038996386761</c:v>
                </c:pt>
                <c:pt idx="29">
                  <c:v>105.04883547846802</c:v>
                </c:pt>
                <c:pt idx="30">
                  <c:v>104.50457564849067</c:v>
                </c:pt>
                <c:pt idx="31">
                  <c:v>103.98713566143934</c:v>
                </c:pt>
                <c:pt idx="32">
                  <c:v>102.63522448452913</c:v>
                </c:pt>
              </c:numCache>
            </c:numRef>
          </c:val>
        </c:ser>
        <c:marker val="1"/>
        <c:axId val="98967936"/>
        <c:axId val="98970240"/>
      </c:lineChart>
      <c:catAx>
        <c:axId val="98967936"/>
        <c:scaling>
          <c:orientation val="minMax"/>
        </c:scaling>
        <c:axPos val="b"/>
        <c:title>
          <c:tx>
            <c:strRef>
              <c:f>[1]Canas!$E$5</c:f>
              <c:strCache>
                <c:ptCount val="1"/>
                <c:pt idx="0">
                  <c:v>Sindicato dos/as Trabalhadores/as em Água, Esgoto e Meio Ambiente de SC (SINTAEMA)</c:v>
                </c:pt>
              </c:strCache>
            </c:strRef>
          </c:tx>
          <c:layout>
            <c:manualLayout>
              <c:xMode val="edge"/>
              <c:yMode val="edge"/>
              <c:x val="0.26663565891472868"/>
              <c:y val="6.9023825647426457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pt-BR"/>
            </a:p>
          </c:txPr>
        </c:title>
        <c:numFmt formatCode="mmm/yy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970240"/>
        <c:crosses val="autoZero"/>
        <c:lblAlgn val="ctr"/>
        <c:lblOffset val="100"/>
        <c:tickLblSkip val="1"/>
        <c:tickMarkSkip val="1"/>
      </c:catAx>
      <c:valAx>
        <c:axId val="989702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89679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069767441860465"/>
          <c:y val="0.93760539629005057"/>
          <c:w val="0.85930232558139541"/>
          <c:h val="3.035413153457000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zoomScale="75" workbookViewId="0"/>
  </sheetViews>
  <pageMargins left="1.82" right="0.78740157499999996" top="0.984251969" bottom="0.984251969" header="0.62" footer="0.4921259849999999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533400</xdr:colOff>
      <xdr:row>4</xdr:row>
      <xdr:rowOff>371475</xdr:rowOff>
    </xdr:to>
    <xdr:pic>
      <xdr:nvPicPr>
        <xdr:cNvPr id="2049" name="Picture 2" descr="logonovarazaosoci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0"/>
          <a:ext cx="36576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191500" cy="56483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ese-SC/TECNICO/Negociacoes/CANAS/CANAS%20(01..201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iame"/>
      <sheetName val="Canas"/>
      <sheetName val="Diálog2"/>
      <sheetName val="Módulo1"/>
    </sheetNames>
    <sheetDataSet>
      <sheetData sheetId="0" refreshError="1"/>
      <sheetData sheetId="1">
        <row r="4">
          <cell r="E4">
            <v>39934</v>
          </cell>
          <cell r="I4">
            <v>40939</v>
          </cell>
        </row>
        <row r="5">
          <cell r="E5" t="str">
            <v>Sindicato dos/as Trabalhadores/as em Água, Esgoto e Meio Ambiente de SC (SINTAEMA)</v>
          </cell>
        </row>
        <row r="6">
          <cell r="E6" t="str">
            <v>SAMAE - Serviço Autônomo Municipal de Água e Esgoto de São Francisco do Sul</v>
          </cell>
        </row>
        <row r="7">
          <cell r="B7">
            <v>40940</v>
          </cell>
        </row>
        <row r="9">
          <cell r="E9" t="str">
            <v>INPC-IBGE</v>
          </cell>
          <cell r="J9" t="str">
            <v xml:space="preserve">ICV-DIEESE </v>
          </cell>
        </row>
        <row r="11">
          <cell r="A11">
            <v>39934</v>
          </cell>
          <cell r="H11">
            <v>99.40344595371451</v>
          </cell>
          <cell r="M11">
            <v>99.767442092482412</v>
          </cell>
        </row>
        <row r="12">
          <cell r="A12">
            <v>39965</v>
          </cell>
          <cell r="H12">
            <v>98.987873454740566</v>
          </cell>
          <cell r="M12">
            <v>99.713397431074767</v>
          </cell>
        </row>
        <row r="13">
          <cell r="A13">
            <v>39995</v>
          </cell>
          <cell r="H13">
            <v>98.760754056841492</v>
          </cell>
          <cell r="M13">
            <v>99.226887999214611</v>
          </cell>
        </row>
        <row r="14">
          <cell r="A14">
            <v>40026</v>
          </cell>
          <cell r="H14">
            <v>98.681846197997046</v>
          </cell>
          <cell r="M14">
            <v>98.927730542055443</v>
          </cell>
        </row>
        <row r="15">
          <cell r="A15">
            <v>40057</v>
          </cell>
          <cell r="H15">
            <v>98.524087363088213</v>
          </cell>
          <cell r="M15">
            <v>98.663312863581041</v>
          </cell>
        </row>
        <row r="16">
          <cell r="A16">
            <v>40087</v>
          </cell>
          <cell r="H16">
            <v>98.288232982210005</v>
          </cell>
          <cell r="M16">
            <v>98.143447024691241</v>
          </cell>
        </row>
        <row r="17">
          <cell r="A17">
            <v>40118</v>
          </cell>
          <cell r="H17">
            <v>97.925943664888962</v>
          </cell>
          <cell r="M17">
            <v>97.557225655726</v>
          </cell>
        </row>
        <row r="18">
          <cell r="A18">
            <v>40148</v>
          </cell>
          <cell r="H18">
            <v>97.691364003228415</v>
          </cell>
          <cell r="M18">
            <v>97.480703303632637</v>
          </cell>
        </row>
        <row r="19">
          <cell r="A19">
            <v>40179</v>
          </cell>
          <cell r="H19">
            <v>105.55463779618277</v>
          </cell>
          <cell r="M19">
            <v>104.45945757920639</v>
          </cell>
        </row>
        <row r="20">
          <cell r="A20">
            <v>40210</v>
          </cell>
          <cell r="H20">
            <v>104.82100215150814</v>
          </cell>
          <cell r="M20">
            <v>103.84356141644547</v>
          </cell>
        </row>
        <row r="21">
          <cell r="A21">
            <v>40238</v>
          </cell>
          <cell r="H21">
            <v>104.08205505258809</v>
          </cell>
          <cell r="M21">
            <v>103.35428224430095</v>
          </cell>
        </row>
        <row r="22">
          <cell r="A22">
            <v>40269</v>
          </cell>
          <cell r="H22">
            <v>103.32787506657061</v>
          </cell>
          <cell r="M22">
            <v>103.12400633814786</v>
          </cell>
        </row>
        <row r="23">
          <cell r="A23">
            <v>40299</v>
          </cell>
          <cell r="H23">
            <v>102.88534014592167</v>
          </cell>
          <cell r="M23">
            <v>102.96492552820679</v>
          </cell>
        </row>
        <row r="24">
          <cell r="A24">
            <v>40330</v>
          </cell>
          <cell r="H24">
            <v>102.99875402054776</v>
          </cell>
          <cell r="M24">
            <v>102.94299866949019</v>
          </cell>
        </row>
        <row r="25">
          <cell r="A25">
            <v>40360</v>
          </cell>
          <cell r="H25">
            <v>103.07085179652884</v>
          </cell>
          <cell r="M25">
            <v>102.80226237230249</v>
          </cell>
        </row>
        <row r="26">
          <cell r="A26">
            <v>40391</v>
          </cell>
          <cell r="H26">
            <v>103.14305057820641</v>
          </cell>
          <cell r="M26">
            <v>102.54385186560117</v>
          </cell>
        </row>
        <row r="27">
          <cell r="A27">
            <v>40422</v>
          </cell>
          <cell r="H27">
            <v>102.5890130602876</v>
          </cell>
          <cell r="M27">
            <v>102.00414791896198</v>
          </cell>
        </row>
        <row r="28">
          <cell r="A28">
            <v>40452</v>
          </cell>
          <cell r="H28">
            <v>101.65376139946439</v>
          </cell>
          <cell r="M28">
            <v>101.06264828751546</v>
          </cell>
        </row>
        <row r="29">
          <cell r="A29">
            <v>40483</v>
          </cell>
          <cell r="H29">
            <v>100.61740525732976</v>
          </cell>
          <cell r="M29">
            <v>100.02568204178826</v>
          </cell>
        </row>
        <row r="30">
          <cell r="A30">
            <v>40513</v>
          </cell>
          <cell r="H30">
            <v>100.0172571685023</v>
          </cell>
          <cell r="M30">
            <v>99.383959813273947</v>
          </cell>
        </row>
        <row r="31">
          <cell r="A31">
            <v>40544</v>
          </cell>
          <cell r="H31">
            <v>99.085818743315883</v>
          </cell>
          <cell r="M31">
            <v>98.123853289332345</v>
          </cell>
        </row>
        <row r="32">
          <cell r="A32">
            <v>40575</v>
          </cell>
          <cell r="H32">
            <v>98.553490859762107</v>
          </cell>
          <cell r="M32">
            <v>97.727081339095619</v>
          </cell>
        </row>
        <row r="33">
          <cell r="A33">
            <v>40603</v>
          </cell>
          <cell r="H33">
            <v>97.907258603135276</v>
          </cell>
          <cell r="M33">
            <v>96.844441102883934</v>
          </cell>
        </row>
        <row r="34">
          <cell r="A34">
            <v>40634</v>
          </cell>
          <cell r="H34">
            <v>97.207238829503538</v>
          </cell>
          <cell r="M34">
            <v>96.079361150046111</v>
          </cell>
        </row>
        <row r="35">
          <cell r="A35">
            <v>40664</v>
          </cell>
          <cell r="H35">
            <v>107.28850997676149</v>
          </cell>
          <cell r="M35">
            <v>106.60502244748243</v>
          </cell>
        </row>
        <row r="36">
          <cell r="A36">
            <v>40695</v>
          </cell>
          <cell r="H36">
            <v>107.05291031421609</v>
          </cell>
          <cell r="M36">
            <v>106.96689144122809</v>
          </cell>
        </row>
        <row r="37">
          <cell r="A37">
            <v>40725</v>
          </cell>
          <cell r="H37">
            <v>107.05291031421609</v>
          </cell>
          <cell r="M37">
            <v>106.50243432513618</v>
          </cell>
        </row>
        <row r="38">
          <cell r="A38">
            <v>40756</v>
          </cell>
          <cell r="H38">
            <v>106.60528494889793</v>
          </cell>
          <cell r="M38">
            <v>106.09259861667995</v>
          </cell>
        </row>
        <row r="39">
          <cell r="A39">
            <v>40787</v>
          </cell>
          <cell r="H39">
            <v>106.12753643731743</v>
          </cell>
          <cell r="M39">
            <v>105.37038996386761</v>
          </cell>
        </row>
        <row r="40">
          <cell r="A40">
            <v>40817</v>
          </cell>
          <cell r="H40">
            <v>105.7889881241332</v>
          </cell>
          <cell r="M40">
            <v>105.04883547846802</v>
          </cell>
        </row>
        <row r="41">
          <cell r="A41">
            <v>40848</v>
          </cell>
          <cell r="H41">
            <v>105.18960675416322</v>
          </cell>
          <cell r="M41">
            <v>104.50457564849067</v>
          </cell>
        </row>
        <row r="42">
          <cell r="A42">
            <v>40878</v>
          </cell>
          <cell r="H42">
            <v>104.65588136421722</v>
          </cell>
          <cell r="M42">
            <v>103.98713566143934</v>
          </cell>
        </row>
        <row r="43">
          <cell r="A43">
            <v>40909</v>
          </cell>
          <cell r="D43">
            <v>120.99000000000002</v>
          </cell>
          <cell r="G43">
            <v>116.19701320890019</v>
          </cell>
          <cell r="H43">
            <v>104.1248795117332</v>
          </cell>
          <cell r="I43" t="str">
            <v>Ganho</v>
          </cell>
          <cell r="L43">
            <v>117.88350501268464</v>
          </cell>
          <cell r="M43">
            <v>102.63522448452913</v>
          </cell>
          <cell r="N43" t="str">
            <v>Ganho</v>
          </cell>
        </row>
        <row r="45">
          <cell r="G45" t="str">
            <v>Há ganho 4,12%</v>
          </cell>
          <cell r="L45" t="str">
            <v>Há ganho 2,64%</v>
          </cell>
        </row>
        <row r="78">
          <cell r="C78" t="str">
            <v>IGP-M FGV</v>
          </cell>
          <cell r="G78" t="str">
            <v>IGP-M FGV</v>
          </cell>
        </row>
        <row r="79">
          <cell r="C79" t="str">
            <v>ICV-DIEESE</v>
          </cell>
          <cell r="G79" t="str">
            <v xml:space="preserve">ICV-DIEESE </v>
          </cell>
        </row>
        <row r="80">
          <cell r="C80" t="str">
            <v>IPC-FGV</v>
          </cell>
          <cell r="G80" t="str">
            <v>IPC-FGV</v>
          </cell>
        </row>
        <row r="81">
          <cell r="C81" t="str">
            <v>INPC-IBGE</v>
          </cell>
          <cell r="G81" t="str">
            <v>INPC-IBGE</v>
          </cell>
        </row>
        <row r="82">
          <cell r="C82" t="str">
            <v>IPC-FIPE</v>
          </cell>
          <cell r="G82" t="str">
            <v>IPC-FIPE</v>
          </cell>
        </row>
        <row r="83">
          <cell r="C83" t="str">
            <v>INPC - SP</v>
          </cell>
          <cell r="G83" t="str">
            <v>INPC - SP</v>
          </cell>
        </row>
        <row r="84">
          <cell r="C84" t="str">
            <v>IPCA-IBGE</v>
          </cell>
          <cell r="G84" t="str">
            <v>IPCA-IBGE</v>
          </cell>
        </row>
        <row r="85">
          <cell r="C85" t="str">
            <v>IGP-DI FGV</v>
          </cell>
          <cell r="G85" t="str">
            <v>IGP-DI FGV</v>
          </cell>
        </row>
        <row r="86">
          <cell r="C86" t="str">
            <v>IPCA - SP</v>
          </cell>
          <cell r="G86" t="str">
            <v>IPCA - SP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F73"/>
  <sheetViews>
    <sheetView showGridLines="0" topLeftCell="A4" workbookViewId="0">
      <selection activeCell="F40" sqref="F40"/>
    </sheetView>
  </sheetViews>
  <sheetFormatPr defaultColWidth="14.85546875" defaultRowHeight="15"/>
  <cols>
    <col min="1" max="2" width="14.85546875" style="113" customWidth="1"/>
    <col min="3" max="3" width="17.140625" style="113" customWidth="1"/>
    <col min="4" max="4" width="14.85546875" style="113" customWidth="1"/>
    <col min="5" max="5" width="26.140625" style="113" customWidth="1"/>
    <col min="6" max="16384" width="14.85546875" style="113"/>
  </cols>
  <sheetData>
    <row r="1" spans="1:5">
      <c r="A1" s="130"/>
      <c r="B1" s="130"/>
      <c r="C1" s="130"/>
      <c r="D1" s="130"/>
      <c r="E1" s="130"/>
    </row>
    <row r="2" spans="1:5">
      <c r="A2" s="130"/>
      <c r="B2" s="130"/>
      <c r="C2" s="130"/>
      <c r="D2" s="130"/>
      <c r="E2" s="130"/>
    </row>
    <row r="3" spans="1:5">
      <c r="A3" s="130"/>
      <c r="B3" s="130"/>
      <c r="C3" s="130"/>
      <c r="D3" s="130"/>
      <c r="E3" s="130"/>
    </row>
    <row r="4" spans="1:5">
      <c r="A4" s="130"/>
      <c r="B4" s="130"/>
      <c r="C4" s="130"/>
      <c r="D4" s="130"/>
      <c r="E4" s="130"/>
    </row>
    <row r="5" spans="1:5" ht="46.5" customHeight="1">
      <c r="A5" s="130"/>
      <c r="B5" s="130"/>
      <c r="C5" s="130"/>
      <c r="D5" s="130"/>
      <c r="E5" s="130"/>
    </row>
    <row r="6" spans="1:5" ht="0.6" customHeight="1">
      <c r="A6" s="130"/>
      <c r="B6" s="130"/>
      <c r="C6" s="130"/>
      <c r="D6" s="130"/>
      <c r="E6" s="130"/>
    </row>
    <row r="7" spans="1:5" ht="45.2" customHeight="1">
      <c r="B7" s="146"/>
      <c r="C7" s="146"/>
      <c r="D7" s="146"/>
      <c r="E7" s="146"/>
    </row>
    <row r="8" spans="1:5">
      <c r="A8" s="130"/>
      <c r="B8" s="130"/>
      <c r="C8" s="130"/>
      <c r="D8" s="130"/>
      <c r="E8" s="130"/>
    </row>
    <row r="9" spans="1:5">
      <c r="B9" s="146"/>
      <c r="C9" s="146"/>
      <c r="D9" s="146"/>
      <c r="E9" s="146"/>
    </row>
    <row r="10" spans="1:5" ht="25.5">
      <c r="A10" s="152" t="s">
        <v>48</v>
      </c>
      <c r="B10" s="146"/>
      <c r="C10" s="146"/>
      <c r="D10" s="146"/>
      <c r="E10" s="146"/>
    </row>
    <row r="11" spans="1:5">
      <c r="A11" s="130"/>
      <c r="B11" s="130"/>
      <c r="C11" s="130"/>
      <c r="D11" s="130"/>
      <c r="E11" s="130"/>
    </row>
    <row r="12" spans="1:5">
      <c r="A12" s="130"/>
      <c r="B12" s="146"/>
      <c r="C12" s="146"/>
      <c r="D12" s="146"/>
      <c r="E12" s="146"/>
    </row>
    <row r="13" spans="1:5">
      <c r="A13" s="130"/>
      <c r="B13" s="130"/>
      <c r="C13" s="130"/>
      <c r="D13" s="130"/>
      <c r="E13" s="130"/>
    </row>
    <row r="14" spans="1:5">
      <c r="A14" s="130"/>
      <c r="B14" s="130"/>
      <c r="C14" s="130"/>
      <c r="D14" s="130"/>
      <c r="E14" s="130"/>
    </row>
    <row r="15" spans="1:5">
      <c r="A15" s="130"/>
      <c r="B15" s="130"/>
      <c r="C15" s="130"/>
      <c r="D15" s="130"/>
      <c r="E15" s="130"/>
    </row>
    <row r="16" spans="1:5">
      <c r="A16" s="226" t="s">
        <v>2</v>
      </c>
      <c r="B16" s="226"/>
      <c r="C16" s="226"/>
      <c r="D16" s="226"/>
      <c r="E16" s="226"/>
    </row>
    <row r="17" spans="1:5" s="151" customFormat="1" ht="38.450000000000003" customHeight="1">
      <c r="A17" s="224" t="str">
        <f>[1]Canas!E5</f>
        <v>Sindicato dos/as Trabalhadores/as em Água, Esgoto e Meio Ambiente de SC (SINTAEMA)</v>
      </c>
      <c r="B17" s="225"/>
      <c r="C17" s="225"/>
      <c r="D17" s="225"/>
      <c r="E17" s="225"/>
    </row>
    <row r="18" spans="1:5">
      <c r="A18" s="130"/>
      <c r="B18" s="149" t="str">
        <f>[1]Canas!E6</f>
        <v>SAMAE - Serviço Autônomo Municipal de Água e Esgoto de São Francisco do Sul</v>
      </c>
      <c r="C18" s="130"/>
      <c r="D18" s="130"/>
      <c r="E18" s="130"/>
    </row>
    <row r="19" spans="1:5">
      <c r="A19" s="130"/>
      <c r="B19" s="130"/>
      <c r="C19" s="130"/>
      <c r="D19" s="130"/>
      <c r="E19" s="130"/>
    </row>
    <row r="20" spans="1:5">
      <c r="A20" s="130"/>
      <c r="B20" s="130"/>
      <c r="C20" s="130"/>
      <c r="D20" s="130"/>
      <c r="E20" s="130"/>
    </row>
    <row r="21" spans="1:5">
      <c r="A21" s="130"/>
      <c r="B21" s="130"/>
      <c r="C21" s="130"/>
      <c r="D21" s="130"/>
      <c r="E21" s="130"/>
    </row>
    <row r="22" spans="1:5">
      <c r="A22" s="130"/>
      <c r="B22" s="130"/>
      <c r="C22" s="130"/>
      <c r="D22" s="130"/>
      <c r="E22" s="130"/>
    </row>
    <row r="23" spans="1:5">
      <c r="A23" s="138"/>
      <c r="B23" s="130"/>
      <c r="C23" s="150" t="s">
        <v>47</v>
      </c>
      <c r="D23" s="149" t="str">
        <f>[1]Canas!E9</f>
        <v>INPC-IBGE</v>
      </c>
      <c r="E23" s="130"/>
    </row>
    <row r="24" spans="1:5">
      <c r="A24" s="138"/>
      <c r="B24" s="130"/>
      <c r="C24" s="130"/>
      <c r="D24" s="149" t="str">
        <f>[1]Canas!J9</f>
        <v xml:space="preserve">ICV-DIEESE </v>
      </c>
      <c r="E24" s="130"/>
    </row>
    <row r="25" spans="1:5">
      <c r="A25" s="138"/>
      <c r="B25" s="130"/>
      <c r="C25" s="130"/>
      <c r="D25" s="130"/>
      <c r="E25" s="130"/>
    </row>
    <row r="26" spans="1:5">
      <c r="A26" s="138"/>
      <c r="B26" s="130"/>
      <c r="C26" s="130"/>
      <c r="D26" s="130"/>
      <c r="E26" s="130"/>
    </row>
    <row r="27" spans="1:5">
      <c r="A27" s="138"/>
      <c r="B27" s="130"/>
      <c r="C27" s="130"/>
      <c r="D27" s="130"/>
      <c r="E27" s="130"/>
    </row>
    <row r="28" spans="1:5">
      <c r="A28" s="138"/>
      <c r="B28" s="130"/>
      <c r="C28" s="148"/>
      <c r="D28" s="130"/>
      <c r="E28" s="130"/>
    </row>
    <row r="29" spans="1:5">
      <c r="A29" s="138"/>
      <c r="B29" s="130"/>
      <c r="C29" s="147">
        <f ca="1">NOW()</f>
        <v>40984.638367824075</v>
      </c>
      <c r="D29" s="130"/>
      <c r="E29" s="130"/>
    </row>
    <row r="30" spans="1:5">
      <c r="A30" s="138"/>
      <c r="B30" s="130"/>
      <c r="C30" s="130"/>
      <c r="D30" s="130"/>
      <c r="E30" s="130"/>
    </row>
    <row r="31" spans="1:5">
      <c r="A31" s="138"/>
      <c r="B31" s="130"/>
      <c r="C31" s="130"/>
      <c r="D31" s="130"/>
      <c r="E31" s="130"/>
    </row>
    <row r="32" spans="1:5">
      <c r="A32" s="138"/>
      <c r="B32" s="130"/>
      <c r="C32" s="130"/>
      <c r="D32" s="130"/>
      <c r="E32" s="130"/>
    </row>
    <row r="33" spans="1:5">
      <c r="A33" s="138"/>
      <c r="B33" s="130"/>
      <c r="D33" s="146"/>
      <c r="E33" s="130"/>
    </row>
    <row r="34" spans="1:5">
      <c r="A34" s="138"/>
      <c r="B34" s="145" t="s">
        <v>46</v>
      </c>
      <c r="C34" s="144"/>
      <c r="D34" s="144"/>
      <c r="E34" s="143"/>
    </row>
    <row r="35" spans="1:5">
      <c r="A35" s="138"/>
      <c r="B35" s="141" t="str">
        <f>" salários desde "&amp;TEXT([1]Canas!E4,"dd-mmmm-aaaa")&amp;" até "&amp;TEXT([1]Canas!I4,"dd-mmmm-aaaa")</f>
        <v xml:space="preserve"> salários desde 01-maio-2009 até 31-janeiro-2012</v>
      </c>
      <c r="C35" s="140"/>
      <c r="D35" s="140"/>
      <c r="E35" s="139"/>
    </row>
    <row r="36" spans="1:5">
      <c r="A36" s="138"/>
      <c r="B36" s="142" t="s">
        <v>45</v>
      </c>
      <c r="C36" s="140"/>
      <c r="D36" s="140"/>
      <c r="E36" s="139"/>
    </row>
    <row r="37" spans="1:5">
      <c r="A37" s="138"/>
      <c r="B37" s="141" t="s">
        <v>44</v>
      </c>
      <c r="C37" s="140"/>
      <c r="D37" s="140"/>
      <c r="E37" s="139"/>
    </row>
    <row r="38" spans="1:5">
      <c r="A38" s="138"/>
      <c r="B38" s="137" t="s">
        <v>43</v>
      </c>
      <c r="C38" s="136"/>
      <c r="D38" s="136"/>
      <c r="E38" s="135"/>
    </row>
    <row r="39" spans="1:5">
      <c r="A39" s="130"/>
    </row>
    <row r="40" spans="1:5">
      <c r="A40" s="130"/>
    </row>
    <row r="41" spans="1:5">
      <c r="A41" s="130"/>
    </row>
    <row r="42" spans="1:5">
      <c r="A42" s="130"/>
      <c r="B42" s="130"/>
      <c r="C42" s="130"/>
      <c r="D42" s="130"/>
      <c r="E42" s="130"/>
    </row>
    <row r="43" spans="1:5" ht="18">
      <c r="A43" s="134" t="s">
        <v>42</v>
      </c>
      <c r="B43" s="130"/>
      <c r="C43" s="130"/>
      <c r="D43" s="130"/>
      <c r="E43" s="130"/>
    </row>
    <row r="44" spans="1:5">
      <c r="A44" s="130"/>
      <c r="B44" s="130"/>
      <c r="C44" s="130"/>
      <c r="D44" s="130"/>
      <c r="E44" s="130"/>
    </row>
    <row r="45" spans="1:5" ht="15.75">
      <c r="A45" s="133"/>
      <c r="B45" s="130"/>
      <c r="C45" s="130"/>
      <c r="D45" s="130"/>
      <c r="E45" s="130"/>
    </row>
    <row r="46" spans="1:5" ht="15.75">
      <c r="A46" s="133"/>
      <c r="B46" s="130"/>
      <c r="C46" s="130"/>
      <c r="D46" s="130"/>
      <c r="E46" s="130"/>
    </row>
    <row r="47" spans="1:5">
      <c r="A47" s="114" t="s">
        <v>41</v>
      </c>
      <c r="B47" s="130"/>
      <c r="C47" s="130"/>
      <c r="D47" s="130"/>
      <c r="E47" s="130"/>
    </row>
    <row r="48" spans="1:5">
      <c r="A48" s="114" t="str">
        <f>"dos salários o poder de compra que vigorava em "&amp;TEXT([1]Canas!E4,"dd-mmmm-aaaa")&amp;" e comparamos a evolução dos"</f>
        <v>dos salários o poder de compra que vigorava em 01-maio-2009 e comparamos a evolução dos</v>
      </c>
      <c r="B48" s="130"/>
      <c r="C48" s="130"/>
      <c r="D48" s="130"/>
      <c r="E48" s="130"/>
    </row>
    <row r="49" spans="1:5">
      <c r="A49" s="114" t="str">
        <f>"salários com a evolução do "&amp;[1]Canas!E9&amp;" e do "&amp;[1]Canas!J9&amp;"."</f>
        <v>salários com a evolução do INPC-IBGE e do ICV-DIEESE .</v>
      </c>
      <c r="B49" s="130"/>
      <c r="C49" s="130"/>
      <c r="D49" s="130"/>
      <c r="E49" s="130"/>
    </row>
    <row r="50" spans="1:5" ht="25.5" customHeight="1">
      <c r="A50" s="132" t="str">
        <f>"Podemos observar no quadro resumo, a seguir, que no período de "&amp;TEXT([1]Canas!E4,"dd-mmm-aa")&amp; " a "&amp;TEXT([1]Canas!I4,"dd-mmm-aa")&amp;" o "</f>
        <v xml:space="preserve">Podemos observar no quadro resumo, a seguir, que no período de 01-mai-09 a 31-jan-12 o </v>
      </c>
      <c r="B50" s="130"/>
      <c r="C50" s="130"/>
      <c r="D50" s="130"/>
      <c r="E50" s="130"/>
    </row>
    <row r="51" spans="1:5">
      <c r="A51" s="114" t="str">
        <f>[1]Canas!E9&amp;" e o "&amp;[1]Canas!J9&amp;" apresentaram uma variação de, respectivamente, "&amp;TEXT([1]Canas!G43/100-1,"0,00%")&amp;" e "&amp;TEXT([1]Canas!L43/100-1,"0,00%")&amp;"."</f>
        <v>INPC-IBGE e o ICV-DIEESE  apresentaram uma variação de, respectivamente, 16,20% e 17,88%.</v>
      </c>
      <c r="B51" s="130"/>
      <c r="C51" s="130"/>
      <c r="D51" s="130"/>
      <c r="E51" s="130"/>
    </row>
    <row r="52" spans="1:5">
      <c r="A52" s="114" t="str">
        <f>"Os salários, no mesmo período, foram reajustados em "&amp;TEXT([1]Canas!D43/100-1,"#0,00%")&amp;"."</f>
        <v>Os salários, no mesmo período, foram reajustados em 20,99%.</v>
      </c>
      <c r="B52" s="130"/>
      <c r="C52" s="130"/>
      <c r="D52" s="130"/>
      <c r="E52" s="130"/>
    </row>
    <row r="53" spans="1:5" ht="25.5" customHeight="1">
      <c r="A53" s="114" t="str">
        <f>"Assim, em "&amp;TEXT([1]Canas!I4,"dd-mmmm-aa")&amp;", os salários mantêm apenas "&amp;TEXT([1]Canas!H43/100,"#0,00%")&amp;" do poder aquisitivo "&amp;"de "&amp;TEXT([1]Canas!E4,"dd-mmmm-aa")&amp;","</f>
        <v>Assim, em 31-janeiro-12, os salários mantêm apenas 104,12% do poder aquisitivo de 01-maio-09,</v>
      </c>
      <c r="B53" s="130"/>
      <c r="C53" s="130"/>
      <c r="D53" s="130"/>
      <c r="E53" s="130"/>
    </row>
    <row r="54" spans="1:5">
      <c r="A54" s="114" t="str">
        <f>"segundo o "&amp; [1]Canas!E9&amp;"."</f>
        <v>segundo o INPC-IBGE.</v>
      </c>
      <c r="B54" s="130"/>
      <c r="C54" s="130"/>
      <c r="D54" s="130"/>
      <c r="E54" s="130"/>
    </row>
    <row r="55" spans="1:5" ht="24.75" customHeight="1">
      <c r="A55" s="114" t="str">
        <f>"Para que os salários em "&amp;TEXT([1]Canas!I4+1,"dd-mmmm-aa")&amp;" retornem ao mesmo poder de compra de "&amp;TEXT([1]Canas!E4,"dd-mmmm-aa")&amp;","</f>
        <v>Para que os salários em 01-fevereiro-12 retornem ao mesmo poder de compra de 01-maio-09,</v>
      </c>
      <c r="B55" s="130"/>
      <c r="C55" s="130"/>
      <c r="D55" s="130"/>
      <c r="E55" s="130"/>
    </row>
    <row r="56" spans="1:5">
      <c r="A56" s="114" t="str">
        <f>"o reajuste necessário sobre os salários de "&amp;TEXT([1]Canas!A43,"mmmm"" de ""aaa")&amp;" é de "&amp;TEXT([1]Canas!G45,"#0,00%")&amp;" pelo "&amp;[1]Canas!E9&amp;" e de "&amp;TEXT([1]Canas!L45,"#0,00%")</f>
        <v>o reajuste necessário sobre os salários de janeiro de 2012 é de Há ganho 4,12% pelo INPC-IBGE e de Há ganho 2,64%</v>
      </c>
      <c r="B56" s="130"/>
      <c r="C56" s="130"/>
      <c r="D56" s="130"/>
      <c r="E56" s="130"/>
    </row>
    <row r="57" spans="1:5">
      <c r="A57" s="114" t="str">
        <f>"de acordo com o "&amp;[1]Canas!J9&amp;"."</f>
        <v>de acordo com o ICV-DIEESE .</v>
      </c>
      <c r="B57" s="130"/>
      <c r="C57" s="130"/>
      <c r="D57" s="130"/>
      <c r="E57" s="130"/>
    </row>
    <row r="58" spans="1:5">
      <c r="A58" s="114"/>
      <c r="B58" s="130"/>
      <c r="C58" s="130"/>
      <c r="D58" s="130"/>
      <c r="E58" s="130"/>
    </row>
    <row r="59" spans="1:5" ht="15.75" thickBot="1">
      <c r="A59" s="131"/>
      <c r="B59" s="131"/>
      <c r="C59" s="131"/>
      <c r="D59" s="131"/>
      <c r="E59" s="130"/>
    </row>
    <row r="60" spans="1:5" ht="16.5" thickTop="1" thickBot="1">
      <c r="A60" s="129" t="s">
        <v>40</v>
      </c>
      <c r="B60" s="128"/>
      <c r="C60" s="128"/>
      <c r="D60" s="127" t="str">
        <f>TEXT([1]Canas!D43/100-1,"#0,00%")</f>
        <v>20,99%</v>
      </c>
      <c r="E60" s="114"/>
    </row>
    <row r="61" spans="1:5">
      <c r="A61" s="123" t="str">
        <f>[1]Canas!E9&amp;" acumulado no período"</f>
        <v>INPC-IBGE acumulado no período</v>
      </c>
      <c r="B61" s="122"/>
      <c r="C61" s="122"/>
      <c r="D61" s="121" t="str">
        <f>TEXT([1]Canas!G43/100-1,"#0,00%")</f>
        <v>16,20%</v>
      </c>
      <c r="E61" s="114"/>
    </row>
    <row r="62" spans="1:5">
      <c r="A62" s="123" t="str">
        <f>"Perda salarial até "&amp;TEXT([1]Canas!B7-1,"dd"" de ""mmmm"" de ""aaa")</f>
        <v>Perda salarial até 31 de janeiro de 2012</v>
      </c>
      <c r="B62" s="122"/>
      <c r="C62" s="122"/>
      <c r="D62" s="121" t="str">
        <f>TEXT([1]Canas!I43,"#0,00%")</f>
        <v>Ganho</v>
      </c>
      <c r="E62" s="114"/>
    </row>
    <row r="63" spans="1:5">
      <c r="A63" s="126" t="str">
        <f>"Reajuste necessário em "&amp;TEXT([1]Canas!B7,"dd"" de ""mmmm"" de ""aaa")</f>
        <v>Reajuste necessário em 01 de fevereiro de 2012</v>
      </c>
      <c r="B63" s="125"/>
      <c r="C63" s="125"/>
      <c r="D63" s="124" t="str">
        <f>TEXT([1]Canas!G45,"#0,00%")</f>
        <v>Há ganho 4,12%</v>
      </c>
      <c r="E63" s="114"/>
    </row>
    <row r="64" spans="1:5">
      <c r="A64" s="123" t="str">
        <f>[1]Canas!J9&amp;" acumulado no período"</f>
        <v>ICV-DIEESE  acumulado no período</v>
      </c>
      <c r="B64" s="122"/>
      <c r="C64" s="122"/>
      <c r="D64" s="121" t="str">
        <f>TEXT([1]Canas!L43/100-1,"#0,00%")</f>
        <v>17,88%</v>
      </c>
      <c r="E64" s="114"/>
    </row>
    <row r="65" spans="1:6">
      <c r="A65" s="123" t="str">
        <f>"Perda salarial até "&amp;TEXT([1]Canas!B7-1,"dd"" de ""mmmm"" de ""aaa")</f>
        <v>Perda salarial até 31 de janeiro de 2012</v>
      </c>
      <c r="B65" s="122"/>
      <c r="C65" s="122"/>
      <c r="D65" s="121" t="str">
        <f>TEXT([1]Canas!N43,"#0,00%")</f>
        <v>Ganho</v>
      </c>
      <c r="E65" s="114"/>
    </row>
    <row r="66" spans="1:6" ht="15.75" thickBot="1">
      <c r="A66" s="120" t="str">
        <f>"Reajuste necessário em "&amp;TEXT([1]Canas!B7,"dd"" de ""mmmm"" de ""aaa")</f>
        <v>Reajuste necessário em 01 de fevereiro de 2012</v>
      </c>
      <c r="B66" s="119"/>
      <c r="C66" s="119"/>
      <c r="D66" s="118" t="str">
        <f>TEXT([1]Canas!L45,"#0,00%")</f>
        <v>Há ganho 2,64%</v>
      </c>
      <c r="E66" s="114"/>
    </row>
    <row r="67" spans="1:6" ht="15.75" thickTop="1">
      <c r="A67" s="114"/>
      <c r="E67" s="114"/>
    </row>
    <row r="68" spans="1:6" ht="26.25" customHeight="1">
      <c r="A68" s="117" t="s">
        <v>39</v>
      </c>
      <c r="B68" s="115"/>
      <c r="C68" s="115"/>
      <c r="D68" s="116"/>
      <c r="E68" s="116"/>
      <c r="F68" s="115"/>
    </row>
    <row r="69" spans="1:6">
      <c r="A69" s="117" t="s">
        <v>38</v>
      </c>
      <c r="B69" s="115"/>
      <c r="C69" s="115"/>
      <c r="D69" s="116"/>
      <c r="E69" s="116"/>
      <c r="F69" s="115"/>
    </row>
    <row r="70" spans="1:6">
      <c r="A70" s="116" t="s">
        <v>37</v>
      </c>
      <c r="B70" s="115"/>
      <c r="C70" s="115"/>
      <c r="D70" s="116"/>
      <c r="E70" s="116"/>
      <c r="F70" s="115"/>
    </row>
    <row r="71" spans="1:6">
      <c r="B71" s="115"/>
      <c r="C71" s="115"/>
      <c r="D71" s="115"/>
      <c r="E71" s="115"/>
      <c r="F71" s="115"/>
    </row>
    <row r="72" spans="1:6">
      <c r="A72" s="114"/>
    </row>
    <row r="73" spans="1:6">
      <c r="A73" s="114"/>
    </row>
  </sheetData>
  <sheetProtection sheet="1" objects="1" scenarios="1"/>
  <mergeCells count="2">
    <mergeCell ref="A17:E17"/>
    <mergeCell ref="A16:E16"/>
  </mergeCells>
  <printOptions horizontalCentered="1"/>
  <pageMargins left="0.39370078740157483" right="0.39370078740157483" top="0.59055118110236227" bottom="0.78740157480314965" header="0.51181102362204722" footer="0.51181102362204722"/>
  <pageSetup paperSize="9" orientation="portrait" horizontalDpi="300" verticalDpi="300" r:id="rId1"/>
  <headerFooter alignWithMargins="0"/>
  <rowBreaks count="2" manualBreakCount="2">
    <brk id="40" max="65535" man="1"/>
    <brk id="7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6"/>
  <sheetViews>
    <sheetView tabSelected="1" workbookViewId="0">
      <selection activeCell="A5" sqref="A5"/>
    </sheetView>
  </sheetViews>
  <sheetFormatPr defaultColWidth="12.5703125" defaultRowHeight="12.75"/>
  <cols>
    <col min="1" max="1" width="8.5703125" style="3" customWidth="1"/>
    <col min="2" max="2" width="2.28515625" style="3" customWidth="1"/>
    <col min="3" max="3" width="10.85546875" style="3" customWidth="1"/>
    <col min="4" max="4" width="12.140625" style="3" customWidth="1"/>
    <col min="5" max="5" width="11.140625" style="3" customWidth="1"/>
    <col min="6" max="6" width="2.28515625" style="3" customWidth="1"/>
    <col min="7" max="7" width="9" style="3" customWidth="1"/>
    <col min="8" max="8" width="11.140625" style="3" customWidth="1"/>
    <col min="9" max="9" width="9.5703125" style="3" customWidth="1"/>
    <col min="10" max="10" width="10.85546875" style="3" customWidth="1"/>
    <col min="11" max="11" width="2.28515625" style="3" customWidth="1"/>
    <col min="12" max="12" width="9.140625" style="3" customWidth="1"/>
    <col min="13" max="13" width="10.5703125" style="3" customWidth="1"/>
    <col min="14" max="14" width="7.85546875" style="3" customWidth="1"/>
    <col min="15" max="15" width="31.85546875" style="3" customWidth="1"/>
    <col min="16" max="16" width="19" style="3" customWidth="1"/>
    <col min="17" max="17" width="20.28515625" style="3" customWidth="1"/>
    <col min="18" max="18" width="12.5703125" style="3" customWidth="1"/>
    <col min="19" max="19" width="17.28515625" style="3" customWidth="1"/>
    <col min="20" max="20" width="20.28515625" style="3" customWidth="1"/>
    <col min="21" max="22" width="16.42578125" style="3" customWidth="1"/>
    <col min="23" max="23" width="6.140625" style="3" customWidth="1"/>
    <col min="24" max="24" width="15.140625" style="3" customWidth="1"/>
    <col min="25" max="25" width="16.42578125" style="3" customWidth="1"/>
    <col min="26" max="16384" width="12.5703125" style="3"/>
  </cols>
  <sheetData>
    <row r="1" spans="1:21" ht="15">
      <c r="A1" s="1"/>
      <c r="B1" s="1"/>
      <c r="C1" s="1"/>
      <c r="D1" s="2"/>
      <c r="G1" s="4"/>
      <c r="H1" s="4"/>
      <c r="O1" s="5"/>
      <c r="Q1" s="6"/>
    </row>
    <row r="2" spans="1:21">
      <c r="A2" s="7">
        <v>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"/>
      <c r="Q2" s="6"/>
    </row>
    <row r="4" spans="1:21" s="9" customFormat="1" ht="16.7" customHeight="1">
      <c r="D4" s="10" t="s">
        <v>0</v>
      </c>
      <c r="E4" s="11">
        <v>39934</v>
      </c>
      <c r="F4" s="11"/>
      <c r="G4" s="11"/>
      <c r="H4" s="12" t="s">
        <v>1</v>
      </c>
      <c r="I4" s="13">
        <v>40939</v>
      </c>
      <c r="J4" s="14"/>
      <c r="K4" s="14"/>
      <c r="L4" s="4"/>
      <c r="N4" s="15"/>
      <c r="O4" s="16"/>
      <c r="Q4" s="17"/>
    </row>
    <row r="5" spans="1:21" s="9" customFormat="1" ht="26.25" customHeight="1">
      <c r="D5" s="18" t="s">
        <v>2</v>
      </c>
      <c r="E5" s="227" t="s">
        <v>3</v>
      </c>
      <c r="F5" s="227"/>
      <c r="G5" s="227"/>
      <c r="H5" s="227"/>
      <c r="I5" s="227"/>
      <c r="J5" s="227"/>
      <c r="K5" s="227"/>
      <c r="L5" s="227"/>
      <c r="M5" s="227"/>
      <c r="N5" s="227"/>
      <c r="O5" s="16"/>
      <c r="Q5" s="17"/>
      <c r="S5" s="3"/>
    </row>
    <row r="6" spans="1:21" s="9" customFormat="1" ht="15" customHeight="1">
      <c r="E6" s="19" t="s">
        <v>4</v>
      </c>
      <c r="F6" s="19"/>
      <c r="G6" s="20"/>
      <c r="H6" s="21"/>
      <c r="L6" s="13"/>
      <c r="M6" s="14"/>
      <c r="N6" s="14"/>
      <c r="O6" s="14"/>
      <c r="U6" s="17"/>
    </row>
    <row r="7" spans="1:21" ht="17.25" customHeight="1">
      <c r="A7" s="22"/>
      <c r="B7" s="23">
        <v>40940</v>
      </c>
      <c r="D7" s="24" t="s">
        <v>5</v>
      </c>
      <c r="E7" s="25">
        <v>39934</v>
      </c>
      <c r="F7" s="25"/>
      <c r="G7" s="26"/>
      <c r="J7" s="8"/>
      <c r="K7" s="8"/>
      <c r="L7" s="4"/>
      <c r="M7" s="27"/>
      <c r="N7" s="8"/>
      <c r="U7" s="6"/>
    </row>
    <row r="8" spans="1:21" ht="15" customHeight="1" thickBot="1">
      <c r="J8" s="8"/>
      <c r="K8" s="8"/>
      <c r="L8" s="28" t="s">
        <v>6</v>
      </c>
      <c r="M8" s="8"/>
      <c r="N8" s="8"/>
    </row>
    <row r="9" spans="1:21" ht="15" customHeight="1">
      <c r="A9" s="29" t="s">
        <v>7</v>
      </c>
      <c r="B9" s="30"/>
      <c r="C9" s="31" t="s">
        <v>8</v>
      </c>
      <c r="D9" s="32"/>
      <c r="E9" s="31" t="s">
        <v>9</v>
      </c>
      <c r="F9" s="32"/>
      <c r="G9" s="32"/>
      <c r="H9" s="33" t="s">
        <v>10</v>
      </c>
      <c r="I9" s="34" t="s">
        <v>11</v>
      </c>
      <c r="J9" s="31" t="s">
        <v>12</v>
      </c>
      <c r="K9" s="32"/>
      <c r="L9" s="32"/>
      <c r="M9" s="34" t="s">
        <v>10</v>
      </c>
      <c r="N9" s="35" t="s">
        <v>11</v>
      </c>
    </row>
    <row r="10" spans="1:21" s="46" customFormat="1" ht="15" customHeight="1" thickBot="1">
      <c r="A10" s="36"/>
      <c r="B10" s="37"/>
      <c r="C10" s="38" t="s">
        <v>13</v>
      </c>
      <c r="D10" s="39" t="s">
        <v>14</v>
      </c>
      <c r="E10" s="38" t="s">
        <v>15</v>
      </c>
      <c r="F10" s="40"/>
      <c r="G10" s="39" t="s">
        <v>14</v>
      </c>
      <c r="H10" s="41" t="s">
        <v>16</v>
      </c>
      <c r="I10" s="41" t="s">
        <v>15</v>
      </c>
      <c r="J10" s="38" t="s">
        <v>15</v>
      </c>
      <c r="K10" s="40"/>
      <c r="L10" s="39" t="s">
        <v>14</v>
      </c>
      <c r="M10" s="41" t="s">
        <v>16</v>
      </c>
      <c r="N10" s="42" t="s">
        <v>15</v>
      </c>
      <c r="O10" s="43"/>
      <c r="P10" s="44"/>
      <c r="Q10" s="45"/>
      <c r="R10" s="45"/>
      <c r="S10" s="45"/>
    </row>
    <row r="11" spans="1:21" s="46" customFormat="1" ht="16.7" customHeight="1">
      <c r="A11" s="47">
        <v>39934</v>
      </c>
      <c r="B11" s="48"/>
      <c r="C11" s="49">
        <v>0</v>
      </c>
      <c r="D11" s="50">
        <v>100</v>
      </c>
      <c r="E11" s="51">
        <v>6.0013417096553834E-3</v>
      </c>
      <c r="F11" s="52"/>
      <c r="G11" s="53">
        <v>100.60013417096553</v>
      </c>
      <c r="H11" s="53">
        <v>99.40344595371451</v>
      </c>
      <c r="I11" s="54">
        <v>-5.9655404628549038E-3</v>
      </c>
      <c r="J11" s="51">
        <v>2.33100000000008E-3</v>
      </c>
      <c r="K11" s="52"/>
      <c r="L11" s="53">
        <v>100.23310000000001</v>
      </c>
      <c r="M11" s="53">
        <v>99.767442092482412</v>
      </c>
      <c r="N11" s="55">
        <v>-2.3255790751758811E-3</v>
      </c>
      <c r="O11" s="56"/>
      <c r="P11" s="57"/>
      <c r="Q11" s="45"/>
      <c r="R11" s="45"/>
      <c r="S11" s="45"/>
    </row>
    <row r="12" spans="1:21" s="46" customFormat="1" ht="16.7" customHeight="1">
      <c r="A12" s="47">
        <v>39965</v>
      </c>
      <c r="B12" s="48"/>
      <c r="C12" s="49">
        <v>0</v>
      </c>
      <c r="D12" s="50">
        <v>100</v>
      </c>
      <c r="E12" s="51">
        <v>4.1982162508416021E-3</v>
      </c>
      <c r="F12" s="52"/>
      <c r="G12" s="53">
        <v>101.02247528907893</v>
      </c>
      <c r="H12" s="53">
        <v>98.987873454740566</v>
      </c>
      <c r="I12" s="54">
        <v>-1.0121265452594343E-2</v>
      </c>
      <c r="J12" s="51">
        <v>5.4200000000004201E-4</v>
      </c>
      <c r="K12" s="52"/>
      <c r="L12" s="53">
        <v>100.28742634020001</v>
      </c>
      <c r="M12" s="53">
        <v>99.713397431074767</v>
      </c>
      <c r="N12" s="55">
        <v>-2.8660256892523248E-3</v>
      </c>
      <c r="O12" s="58"/>
      <c r="P12" s="57"/>
      <c r="Q12" s="45"/>
      <c r="R12" s="45"/>
      <c r="S12" s="45"/>
    </row>
    <row r="13" spans="1:21" s="46" customFormat="1" ht="16.7" customHeight="1">
      <c r="A13" s="47">
        <v>39995</v>
      </c>
      <c r="B13" s="48"/>
      <c r="C13" s="49">
        <v>0</v>
      </c>
      <c r="D13" s="50">
        <v>100</v>
      </c>
      <c r="E13" s="51">
        <v>2.2996928290801577E-3</v>
      </c>
      <c r="F13" s="52"/>
      <c r="G13" s="53">
        <v>101.25479595107714</v>
      </c>
      <c r="H13" s="53">
        <v>98.760754056841492</v>
      </c>
      <c r="I13" s="54">
        <v>-1.2392459431585082E-2</v>
      </c>
      <c r="J13" s="51">
        <v>4.9030000000001E-3</v>
      </c>
      <c r="K13" s="52"/>
      <c r="L13" s="53">
        <v>100.77913559154602</v>
      </c>
      <c r="M13" s="53">
        <v>99.226887999214611</v>
      </c>
      <c r="N13" s="55">
        <v>-7.7311200078538887E-3</v>
      </c>
      <c r="O13" s="58"/>
      <c r="P13" s="57"/>
      <c r="Q13" s="45"/>
      <c r="R13" s="45"/>
      <c r="S13" s="45"/>
    </row>
    <row r="14" spans="1:21" s="46" customFormat="1" ht="16.7" customHeight="1">
      <c r="A14" s="47">
        <v>40026</v>
      </c>
      <c r="B14" s="48"/>
      <c r="C14" s="49">
        <v>0</v>
      </c>
      <c r="D14" s="50">
        <v>100</v>
      </c>
      <c r="E14" s="51">
        <v>7.9961879397894009E-4</v>
      </c>
      <c r="F14" s="52"/>
      <c r="G14" s="53">
        <v>101.33576118890012</v>
      </c>
      <c r="H14" s="53">
        <v>98.681846197997046</v>
      </c>
      <c r="I14" s="54">
        <v>-1.3181538020029535E-2</v>
      </c>
      <c r="J14" s="51">
        <v>3.0239999999999156E-3</v>
      </c>
      <c r="K14" s="52"/>
      <c r="L14" s="53">
        <v>101.08389169757486</v>
      </c>
      <c r="M14" s="53">
        <v>98.927730542055443</v>
      </c>
      <c r="N14" s="55">
        <v>-1.0722694579445573E-2</v>
      </c>
      <c r="O14" s="58"/>
      <c r="P14" s="57"/>
      <c r="Q14" s="45"/>
      <c r="R14" s="45"/>
      <c r="S14" s="45"/>
    </row>
    <row r="15" spans="1:21" s="46" customFormat="1" ht="16.7" customHeight="1">
      <c r="A15" s="47">
        <v>40057</v>
      </c>
      <c r="B15" s="48"/>
      <c r="C15" s="49">
        <v>0</v>
      </c>
      <c r="D15" s="50">
        <v>100</v>
      </c>
      <c r="E15" s="51">
        <v>1.6012209717553016E-3</v>
      </c>
      <c r="F15" s="52"/>
      <c r="G15" s="53">
        <v>101.49802213490457</v>
      </c>
      <c r="H15" s="53">
        <v>98.524087363088213</v>
      </c>
      <c r="I15" s="54">
        <v>-1.4759126369117866E-2</v>
      </c>
      <c r="J15" s="51">
        <v>2.68000000000002E-3</v>
      </c>
      <c r="K15" s="52"/>
      <c r="L15" s="53">
        <v>101.35479652732435</v>
      </c>
      <c r="M15" s="53">
        <v>98.663312863581041</v>
      </c>
      <c r="N15" s="55">
        <v>-1.3366871364189592E-2</v>
      </c>
      <c r="O15" s="58"/>
      <c r="P15" s="57"/>
      <c r="Q15" s="45"/>
      <c r="R15" s="45"/>
      <c r="S15" s="45"/>
    </row>
    <row r="16" spans="1:21" s="46" customFormat="1" ht="16.7" customHeight="1">
      <c r="A16" s="47">
        <v>40087</v>
      </c>
      <c r="B16" s="48"/>
      <c r="C16" s="49">
        <v>0</v>
      </c>
      <c r="D16" s="50">
        <v>100</v>
      </c>
      <c r="E16" s="51">
        <v>2.399619707487366E-3</v>
      </c>
      <c r="F16" s="52"/>
      <c r="G16" s="53">
        <v>101.74157878909048</v>
      </c>
      <c r="H16" s="53">
        <v>98.288232982210005</v>
      </c>
      <c r="I16" s="54">
        <v>-1.7117670177899953E-2</v>
      </c>
      <c r="J16" s="51">
        <v>5.2970000000001098E-3</v>
      </c>
      <c r="K16" s="52"/>
      <c r="L16" s="53">
        <v>101.8916728845296</v>
      </c>
      <c r="M16" s="53">
        <v>98.143447024691241</v>
      </c>
      <c r="N16" s="55">
        <v>-1.856552975308759E-2</v>
      </c>
      <c r="O16" s="58"/>
      <c r="P16" s="57"/>
      <c r="Q16" s="45"/>
      <c r="R16" s="45"/>
      <c r="S16" s="45"/>
    </row>
    <row r="17" spans="1:19" s="46" customFormat="1" ht="16.7" customHeight="1">
      <c r="A17" s="47">
        <v>40118</v>
      </c>
      <c r="B17" s="48"/>
      <c r="C17" s="49">
        <v>0</v>
      </c>
      <c r="D17" s="50">
        <v>100</v>
      </c>
      <c r="E17" s="51">
        <v>3.6996254900623082E-3</v>
      </c>
      <c r="F17" s="52"/>
      <c r="G17" s="53">
        <v>102.11798452737779</v>
      </c>
      <c r="H17" s="53">
        <v>97.925943664888962</v>
      </c>
      <c r="I17" s="54">
        <v>-2.074056335111038E-2</v>
      </c>
      <c r="J17" s="51">
        <v>6.0089999999999302E-3</v>
      </c>
      <c r="K17" s="52"/>
      <c r="L17" s="53">
        <v>102.50393994689273</v>
      </c>
      <c r="M17" s="53">
        <v>97.557225655726</v>
      </c>
      <c r="N17" s="55">
        <v>-2.4427743442739996E-2</v>
      </c>
      <c r="O17" s="58"/>
      <c r="P17" s="57"/>
      <c r="Q17" s="45"/>
      <c r="R17" s="45"/>
      <c r="S17" s="45"/>
    </row>
    <row r="18" spans="1:19" s="46" customFormat="1" ht="16.7" customHeight="1">
      <c r="A18" s="47">
        <v>40148</v>
      </c>
      <c r="B18" s="48"/>
      <c r="C18" s="49">
        <v>0</v>
      </c>
      <c r="D18" s="50">
        <v>100</v>
      </c>
      <c r="E18" s="51">
        <v>2.4012323305546701E-3</v>
      </c>
      <c r="F18" s="52"/>
      <c r="G18" s="53">
        <v>102.36319353335601</v>
      </c>
      <c r="H18" s="53">
        <v>97.691364003228415</v>
      </c>
      <c r="I18" s="54">
        <v>-2.3086359967715849E-2</v>
      </c>
      <c r="J18" s="51">
        <v>7.8500000000003599E-4</v>
      </c>
      <c r="K18" s="52"/>
      <c r="L18" s="53">
        <v>102.58440553975105</v>
      </c>
      <c r="M18" s="53">
        <v>97.480703303632637</v>
      </c>
      <c r="N18" s="55">
        <v>-2.5192966963673628E-2</v>
      </c>
      <c r="O18" s="58"/>
      <c r="P18" s="57"/>
      <c r="Q18" s="45"/>
      <c r="R18" s="45"/>
      <c r="S18" s="45"/>
    </row>
    <row r="19" spans="1:19" s="46" customFormat="1" ht="16.7" customHeight="1">
      <c r="A19" s="47">
        <v>40179</v>
      </c>
      <c r="B19" s="48"/>
      <c r="C19" s="49">
        <v>0.09</v>
      </c>
      <c r="D19" s="50">
        <v>109.00000000000001</v>
      </c>
      <c r="E19" s="51">
        <v>8.8006456820017842E-3</v>
      </c>
      <c r="F19" s="52"/>
      <c r="G19" s="53">
        <v>103.26405573052125</v>
      </c>
      <c r="H19" s="53">
        <v>105.55463779618277</v>
      </c>
      <c r="I19" s="54" t="s">
        <v>17</v>
      </c>
      <c r="J19" s="51">
        <v>1.71790000000001E-2</v>
      </c>
      <c r="K19" s="52"/>
      <c r="L19" s="53">
        <v>104.34670304251844</v>
      </c>
      <c r="M19" s="53">
        <v>104.45945757920639</v>
      </c>
      <c r="N19" s="55" t="s">
        <v>17</v>
      </c>
      <c r="O19" s="58"/>
      <c r="P19" s="57"/>
      <c r="Q19" s="45"/>
      <c r="R19" s="45"/>
      <c r="S19" s="45"/>
    </row>
    <row r="20" spans="1:19" s="46" customFormat="1" ht="16.7" customHeight="1">
      <c r="A20" s="47">
        <v>40210</v>
      </c>
      <c r="B20" s="48"/>
      <c r="C20" s="49">
        <v>0</v>
      </c>
      <c r="D20" s="50">
        <v>109.00000000000001</v>
      </c>
      <c r="E20" s="51">
        <v>6.9989375184014158E-3</v>
      </c>
      <c r="F20" s="52"/>
      <c r="G20" s="53">
        <v>103.98679440447589</v>
      </c>
      <c r="H20" s="53">
        <v>104.82100215150814</v>
      </c>
      <c r="I20" s="54" t="s">
        <v>17</v>
      </c>
      <c r="J20" s="51">
        <v>5.9309999999999103E-3</v>
      </c>
      <c r="K20" s="52"/>
      <c r="L20" s="53">
        <v>104.96558333826361</v>
      </c>
      <c r="M20" s="53">
        <v>103.84356141644547</v>
      </c>
      <c r="N20" s="55" t="s">
        <v>17</v>
      </c>
      <c r="O20" s="58"/>
      <c r="P20" s="57"/>
      <c r="Q20" s="45"/>
      <c r="R20" s="45"/>
      <c r="S20" s="45"/>
    </row>
    <row r="21" spans="1:19" s="46" customFormat="1" ht="16.7" customHeight="1">
      <c r="A21" s="47">
        <v>40238</v>
      </c>
      <c r="B21" s="48"/>
      <c r="C21" s="49">
        <v>0</v>
      </c>
      <c r="D21" s="50">
        <v>109.00000000000001</v>
      </c>
      <c r="E21" s="51">
        <v>7.0996590002636584E-3</v>
      </c>
      <c r="F21" s="52"/>
      <c r="G21" s="53">
        <v>104.7250651852782</v>
      </c>
      <c r="H21" s="53">
        <v>104.08205505258809</v>
      </c>
      <c r="I21" s="54" t="s">
        <v>17</v>
      </c>
      <c r="J21" s="51">
        <v>4.7340000000000203E-3</v>
      </c>
      <c r="K21" s="52"/>
      <c r="L21" s="53">
        <v>105.46249040978695</v>
      </c>
      <c r="M21" s="53">
        <v>103.35428224430095</v>
      </c>
      <c r="N21" s="55" t="s">
        <v>17</v>
      </c>
      <c r="O21" s="58"/>
      <c r="P21" s="57"/>
      <c r="Q21" s="45"/>
      <c r="R21" s="45"/>
      <c r="S21" s="45"/>
    </row>
    <row r="22" spans="1:19" s="46" customFormat="1" ht="16.7" customHeight="1">
      <c r="A22" s="47">
        <v>40269</v>
      </c>
      <c r="B22" s="48"/>
      <c r="C22" s="49">
        <v>0</v>
      </c>
      <c r="D22" s="50">
        <v>109.00000000000001</v>
      </c>
      <c r="E22" s="51">
        <v>7.2989015358302378E-3</v>
      </c>
      <c r="F22" s="52"/>
      <c r="G22" s="53">
        <v>105.48944312439895</v>
      </c>
      <c r="H22" s="53">
        <v>103.32787506657061</v>
      </c>
      <c r="I22" s="54" t="s">
        <v>17</v>
      </c>
      <c r="J22" s="51">
        <v>2.2329999999999299E-3</v>
      </c>
      <c r="K22" s="52"/>
      <c r="L22" s="53">
        <v>105.69798815087199</v>
      </c>
      <c r="M22" s="53">
        <v>103.12400633814786</v>
      </c>
      <c r="N22" s="55" t="s">
        <v>17</v>
      </c>
      <c r="O22" s="58"/>
      <c r="P22" s="57"/>
      <c r="Q22" s="45"/>
      <c r="R22" s="45"/>
      <c r="S22" s="45"/>
    </row>
    <row r="23" spans="1:19" s="46" customFormat="1" ht="16.7" customHeight="1">
      <c r="A23" s="47">
        <v>40299</v>
      </c>
      <c r="B23" s="48"/>
      <c r="C23" s="49">
        <v>0</v>
      </c>
      <c r="D23" s="50">
        <v>109.00000000000001</v>
      </c>
      <c r="E23" s="51">
        <v>4.3012436953728805E-3</v>
      </c>
      <c r="F23" s="52"/>
      <c r="G23" s="53">
        <v>105.94317892656616</v>
      </c>
      <c r="H23" s="53">
        <v>102.88534014592167</v>
      </c>
      <c r="I23" s="54" t="s">
        <v>17</v>
      </c>
      <c r="J23" s="51">
        <v>1.5449999999999099E-3</v>
      </c>
      <c r="K23" s="52"/>
      <c r="L23" s="53">
        <v>105.86129154256508</v>
      </c>
      <c r="M23" s="53">
        <v>102.96492552820679</v>
      </c>
      <c r="N23" s="55" t="s">
        <v>17</v>
      </c>
      <c r="O23" s="58"/>
      <c r="P23" s="57"/>
      <c r="Q23" s="45"/>
      <c r="R23" s="45"/>
      <c r="S23" s="45"/>
    </row>
    <row r="24" spans="1:19" s="46" customFormat="1" ht="16.7" customHeight="1">
      <c r="A24" s="47">
        <v>40330</v>
      </c>
      <c r="B24" s="48"/>
      <c r="C24" s="49">
        <v>0</v>
      </c>
      <c r="D24" s="50">
        <v>109.00000000000001</v>
      </c>
      <c r="E24" s="51">
        <v>-1.1011188990057708E-3</v>
      </c>
      <c r="F24" s="52"/>
      <c r="G24" s="53">
        <v>105.82652289002937</v>
      </c>
      <c r="H24" s="53">
        <v>102.99875402054776</v>
      </c>
      <c r="I24" s="54" t="s">
        <v>17</v>
      </c>
      <c r="J24" s="51">
        <v>2.13000000000019E-4</v>
      </c>
      <c r="K24" s="52"/>
      <c r="L24" s="53">
        <v>105.88383999766366</v>
      </c>
      <c r="M24" s="53">
        <v>102.94299866949019</v>
      </c>
      <c r="N24" s="55" t="s">
        <v>17</v>
      </c>
      <c r="O24" s="58"/>
      <c r="P24" s="57"/>
      <c r="Q24" s="45"/>
      <c r="R24" s="45"/>
      <c r="S24" s="45"/>
    </row>
    <row r="25" spans="1:19" s="46" customFormat="1" ht="16.7" customHeight="1">
      <c r="A25" s="47">
        <v>40360</v>
      </c>
      <c r="B25" s="48"/>
      <c r="C25" s="49">
        <v>0</v>
      </c>
      <c r="D25" s="50">
        <v>109.00000000000001</v>
      </c>
      <c r="E25" s="51">
        <v>-6.994972363614238E-4</v>
      </c>
      <c r="F25" s="52"/>
      <c r="G25" s="53">
        <v>105.75249752973406</v>
      </c>
      <c r="H25" s="53">
        <v>103.07085179652884</v>
      </c>
      <c r="I25" s="54" t="s">
        <v>17</v>
      </c>
      <c r="J25" s="51">
        <v>1.3689999999999499E-3</v>
      </c>
      <c r="K25" s="52"/>
      <c r="L25" s="53">
        <v>106.02879497462045</v>
      </c>
      <c r="M25" s="53">
        <v>102.80226237230249</v>
      </c>
      <c r="N25" s="55" t="s">
        <v>17</v>
      </c>
      <c r="O25" s="58"/>
      <c r="P25" s="57"/>
      <c r="Q25" s="45"/>
      <c r="R25" s="45"/>
      <c r="S25" s="45"/>
    </row>
    <row r="26" spans="1:19" s="46" customFormat="1" ht="16.7" customHeight="1">
      <c r="A26" s="47">
        <v>40391</v>
      </c>
      <c r="B26" s="48"/>
      <c r="C26" s="49">
        <v>0</v>
      </c>
      <c r="D26" s="50">
        <v>109.00000000000001</v>
      </c>
      <c r="E26" s="51">
        <v>-6.9998687524597258E-4</v>
      </c>
      <c r="F26" s="52"/>
      <c r="G26" s="53">
        <v>105.67847216943876</v>
      </c>
      <c r="H26" s="53">
        <v>103.14305057820641</v>
      </c>
      <c r="I26" s="54" t="s">
        <v>17</v>
      </c>
      <c r="J26" s="51">
        <v>2.5200000000000799E-3</v>
      </c>
      <c r="K26" s="52"/>
      <c r="L26" s="53">
        <v>106.29598753795651</v>
      </c>
      <c r="M26" s="53">
        <v>102.54385186560117</v>
      </c>
      <c r="N26" s="55" t="s">
        <v>17</v>
      </c>
      <c r="O26" s="58"/>
      <c r="P26" s="57"/>
      <c r="Q26" s="45"/>
      <c r="R26" s="45"/>
      <c r="S26" s="45"/>
    </row>
    <row r="27" spans="1:19" s="46" customFormat="1" ht="16.7" customHeight="1">
      <c r="A27" s="47">
        <v>40422</v>
      </c>
      <c r="B27" s="48"/>
      <c r="C27" s="49">
        <v>0</v>
      </c>
      <c r="D27" s="50">
        <v>109.00000000000001</v>
      </c>
      <c r="E27" s="51">
        <v>5.4005541274992908E-3</v>
      </c>
      <c r="F27" s="52"/>
      <c r="G27" s="53">
        <v>106.24919447850124</v>
      </c>
      <c r="H27" s="53">
        <v>102.5890130602876</v>
      </c>
      <c r="I27" s="54" t="s">
        <v>17</v>
      </c>
      <c r="J27" s="51">
        <v>5.2909999999999303E-3</v>
      </c>
      <c r="K27" s="52"/>
      <c r="L27" s="53">
        <v>106.85839960801982</v>
      </c>
      <c r="M27" s="53">
        <v>102.00414791896198</v>
      </c>
      <c r="N27" s="55" t="s">
        <v>17</v>
      </c>
      <c r="O27" s="58"/>
      <c r="P27" s="57"/>
      <c r="Q27" s="45"/>
      <c r="R27" s="45"/>
      <c r="S27" s="45"/>
    </row>
    <row r="28" spans="1:19" s="46" customFormat="1" ht="16.7" customHeight="1">
      <c r="A28" s="47">
        <v>40452</v>
      </c>
      <c r="B28" s="48"/>
      <c r="C28" s="49">
        <v>0</v>
      </c>
      <c r="D28" s="50">
        <v>109.00000000000001</v>
      </c>
      <c r="E28" s="51">
        <v>9.2003645310083648E-3</v>
      </c>
      <c r="F28" s="52"/>
      <c r="G28" s="53">
        <v>107.22672579882945</v>
      </c>
      <c r="H28" s="53">
        <v>101.65376139946439</v>
      </c>
      <c r="I28" s="54" t="s">
        <v>17</v>
      </c>
      <c r="J28" s="51">
        <v>9.316000000000102E-3</v>
      </c>
      <c r="K28" s="52"/>
      <c r="L28" s="53">
        <v>107.85389245876814</v>
      </c>
      <c r="M28" s="53">
        <v>101.06264828751546</v>
      </c>
      <c r="N28" s="55" t="s">
        <v>17</v>
      </c>
      <c r="O28" s="58"/>
      <c r="P28" s="57"/>
      <c r="Q28" s="45"/>
      <c r="R28" s="45"/>
      <c r="S28" s="45"/>
    </row>
    <row r="29" spans="1:19" s="46" customFormat="1" ht="16.7" customHeight="1">
      <c r="A29" s="47">
        <v>40483</v>
      </c>
      <c r="B29" s="48"/>
      <c r="C29" s="49">
        <v>0</v>
      </c>
      <c r="D29" s="50">
        <v>109.00000000000001</v>
      </c>
      <c r="E29" s="51">
        <v>1.029996887202711E-2</v>
      </c>
      <c r="F29" s="52"/>
      <c r="G29" s="53">
        <v>108.33115773680677</v>
      </c>
      <c r="H29" s="53">
        <v>100.61740525732976</v>
      </c>
      <c r="I29" s="54" t="s">
        <v>17</v>
      </c>
      <c r="J29" s="51">
        <v>1.0366999999999999E-2</v>
      </c>
      <c r="K29" s="52"/>
      <c r="L29" s="53">
        <v>108.97201376188819</v>
      </c>
      <c r="M29" s="53">
        <v>100.02568204178826</v>
      </c>
      <c r="N29" s="55" t="s">
        <v>17</v>
      </c>
      <c r="O29" s="58"/>
      <c r="P29" s="57"/>
      <c r="Q29" s="45"/>
      <c r="R29" s="45"/>
      <c r="S29" s="45"/>
    </row>
    <row r="30" spans="1:19" s="46" customFormat="1" ht="16.7" customHeight="1">
      <c r="A30" s="47">
        <v>40513</v>
      </c>
      <c r="B30" s="48"/>
      <c r="C30" s="49">
        <v>0</v>
      </c>
      <c r="D30" s="50">
        <v>109.00000000000001</v>
      </c>
      <c r="E30" s="51">
        <v>6.0004453813042868E-3</v>
      </c>
      <c r="F30" s="52"/>
      <c r="G30" s="53">
        <v>108.98119293189994</v>
      </c>
      <c r="H30" s="53">
        <v>100.0172571685023</v>
      </c>
      <c r="I30" s="54" t="s">
        <v>17</v>
      </c>
      <c r="J30" s="51">
        <v>6.4569999999999402E-3</v>
      </c>
      <c r="K30" s="52"/>
      <c r="L30" s="53">
        <v>109.6756460547487</v>
      </c>
      <c r="M30" s="53">
        <v>99.383959813273947</v>
      </c>
      <c r="N30" s="55">
        <v>-6.1604018672605319E-3</v>
      </c>
      <c r="O30" s="58"/>
      <c r="P30" s="57"/>
      <c r="Q30" s="45"/>
      <c r="R30" s="45"/>
      <c r="S30" s="45"/>
    </row>
    <row r="31" spans="1:19" s="46" customFormat="1" ht="16.7" customHeight="1">
      <c r="A31" s="47">
        <v>40544</v>
      </c>
      <c r="B31" s="48"/>
      <c r="C31" s="49">
        <v>0</v>
      </c>
      <c r="D31" s="50">
        <v>109.00000000000001</v>
      </c>
      <c r="E31" s="51">
        <v>9.4003202173595923E-3</v>
      </c>
      <c r="F31" s="52"/>
      <c r="G31" s="53">
        <v>110.00565104312965</v>
      </c>
      <c r="H31" s="53">
        <v>99.085818743315883</v>
      </c>
      <c r="I31" s="54">
        <v>-9.1418125668411669E-3</v>
      </c>
      <c r="J31" s="51">
        <v>1.2841999999999999E-2</v>
      </c>
      <c r="K31" s="52"/>
      <c r="L31" s="53">
        <v>111.08410070138378</v>
      </c>
      <c r="M31" s="53">
        <v>98.123853289332345</v>
      </c>
      <c r="N31" s="55">
        <v>-1.8761467106676546E-2</v>
      </c>
      <c r="O31" s="58"/>
      <c r="P31" s="57"/>
      <c r="Q31" s="45"/>
      <c r="R31" s="45"/>
      <c r="S31" s="45"/>
    </row>
    <row r="32" spans="1:19" s="46" customFormat="1" ht="16.7" customHeight="1">
      <c r="A32" s="47">
        <v>40575</v>
      </c>
      <c r="B32" s="48"/>
      <c r="C32" s="49">
        <v>0</v>
      </c>
      <c r="D32" s="50">
        <v>109.00000000000001</v>
      </c>
      <c r="E32" s="51">
        <v>5.4014107355289109E-3</v>
      </c>
      <c r="F32" s="52"/>
      <c r="G32" s="53">
        <v>110.59983674764285</v>
      </c>
      <c r="H32" s="53">
        <v>98.553490859762107</v>
      </c>
      <c r="I32" s="54">
        <v>-1.4465091402378932E-2</v>
      </c>
      <c r="J32" s="51">
        <v>4.0599999999999499E-3</v>
      </c>
      <c r="K32" s="52"/>
      <c r="L32" s="53">
        <v>111.53510215023138</v>
      </c>
      <c r="M32" s="53">
        <v>97.727081339095619</v>
      </c>
      <c r="N32" s="55">
        <v>-2.2729186609043807E-2</v>
      </c>
      <c r="O32" s="58"/>
      <c r="P32" s="57"/>
      <c r="Q32" s="45"/>
      <c r="R32" s="45"/>
      <c r="S32" s="45"/>
    </row>
    <row r="33" spans="1:19" s="46" customFormat="1" ht="16.7" customHeight="1">
      <c r="A33" s="47">
        <v>40603</v>
      </c>
      <c r="B33" s="48"/>
      <c r="C33" s="49">
        <v>0</v>
      </c>
      <c r="D33" s="50">
        <v>109.00000000000001</v>
      </c>
      <c r="E33" s="51">
        <v>6.6004529781220622E-3</v>
      </c>
      <c r="F33" s="52"/>
      <c r="G33" s="53">
        <v>111.32984576948365</v>
      </c>
      <c r="H33" s="53">
        <v>97.907258603135276</v>
      </c>
      <c r="I33" s="54">
        <v>-2.0927413968647245E-2</v>
      </c>
      <c r="J33" s="51">
        <v>9.11400000000007E-3</v>
      </c>
      <c r="K33" s="52"/>
      <c r="L33" s="53">
        <v>112.55163307122859</v>
      </c>
      <c r="M33" s="53">
        <v>96.844441102883934</v>
      </c>
      <c r="N33" s="55">
        <v>-3.1555588971160661E-2</v>
      </c>
      <c r="O33" s="58"/>
      <c r="P33" s="57"/>
      <c r="Q33" s="45"/>
      <c r="R33" s="45"/>
      <c r="S33" s="45"/>
    </row>
    <row r="34" spans="1:19" s="46" customFormat="1" ht="16.7" customHeight="1">
      <c r="A34" s="47">
        <v>40634</v>
      </c>
      <c r="B34" s="48"/>
      <c r="C34" s="49">
        <v>0</v>
      </c>
      <c r="D34" s="50">
        <v>109.00000000000001</v>
      </c>
      <c r="E34" s="51">
        <v>7.2013132155674953E-3</v>
      </c>
      <c r="F34" s="52"/>
      <c r="G34" s="53">
        <v>112.13156685911054</v>
      </c>
      <c r="H34" s="53">
        <v>97.207238829503538</v>
      </c>
      <c r="I34" s="54">
        <v>-2.7927611704964619E-2</v>
      </c>
      <c r="J34" s="51">
        <v>7.9629999999999423E-3</v>
      </c>
      <c r="K34" s="52"/>
      <c r="L34" s="53">
        <v>113.44788172537478</v>
      </c>
      <c r="M34" s="53">
        <v>96.079361150046111</v>
      </c>
      <c r="N34" s="55">
        <v>-3.9206388499538891E-2</v>
      </c>
      <c r="O34" s="58"/>
      <c r="P34" s="57"/>
      <c r="Q34" s="45"/>
      <c r="R34" s="45"/>
      <c r="S34" s="45"/>
    </row>
    <row r="35" spans="1:19" s="46" customFormat="1" ht="16.7" customHeight="1">
      <c r="A35" s="47">
        <v>40664</v>
      </c>
      <c r="B35" s="48"/>
      <c r="C35" s="49">
        <v>0.11</v>
      </c>
      <c r="D35" s="50">
        <v>120.99000000000002</v>
      </c>
      <c r="E35" s="51">
        <v>5.6998193387147733E-3</v>
      </c>
      <c r="F35" s="52"/>
      <c r="G35" s="53">
        <v>112.77069653237449</v>
      </c>
      <c r="H35" s="53">
        <v>107.28850997676149</v>
      </c>
      <c r="I35" s="54" t="s">
        <v>17</v>
      </c>
      <c r="J35" s="51">
        <v>4.0400000000007102E-4</v>
      </c>
      <c r="K35" s="52"/>
      <c r="L35" s="53">
        <v>113.49371466959184</v>
      </c>
      <c r="M35" s="53">
        <v>106.60502244748243</v>
      </c>
      <c r="N35" s="55" t="s">
        <v>17</v>
      </c>
      <c r="O35" s="58"/>
      <c r="P35" s="57"/>
      <c r="Q35" s="45"/>
      <c r="R35" s="45"/>
      <c r="S35" s="45"/>
    </row>
    <row r="36" spans="1:19" s="46" customFormat="1" ht="16.7" customHeight="1">
      <c r="A36" s="47">
        <v>40695</v>
      </c>
      <c r="B36" s="48"/>
      <c r="C36" s="49">
        <v>0</v>
      </c>
      <c r="D36" s="50">
        <v>120.99000000000002</v>
      </c>
      <c r="E36" s="51">
        <v>2.20077774489158E-3</v>
      </c>
      <c r="F36" s="52"/>
      <c r="G36" s="53">
        <v>113.01887977157885</v>
      </c>
      <c r="H36" s="53">
        <v>107.05291031421609</v>
      </c>
      <c r="I36" s="54" t="s">
        <v>17</v>
      </c>
      <c r="J36" s="51">
        <v>-3.3830000000000201E-3</v>
      </c>
      <c r="K36" s="52"/>
      <c r="L36" s="53">
        <v>113.10976543286461</v>
      </c>
      <c r="M36" s="53">
        <v>106.96689144122809</v>
      </c>
      <c r="N36" s="55" t="s">
        <v>17</v>
      </c>
      <c r="O36" s="58"/>
      <c r="P36" s="57"/>
      <c r="Q36" s="45"/>
      <c r="R36" s="45"/>
      <c r="S36" s="45"/>
    </row>
    <row r="37" spans="1:19" s="46" customFormat="1" ht="16.7" customHeight="1">
      <c r="A37" s="47">
        <v>40725</v>
      </c>
      <c r="B37" s="48"/>
      <c r="C37" s="49">
        <v>0</v>
      </c>
      <c r="D37" s="50">
        <v>120.99000000000002</v>
      </c>
      <c r="E37" s="51">
        <v>0</v>
      </c>
      <c r="F37" s="52"/>
      <c r="G37" s="53">
        <v>113.01887977157885</v>
      </c>
      <c r="H37" s="53">
        <v>107.05291031421609</v>
      </c>
      <c r="I37" s="54" t="s">
        <v>17</v>
      </c>
      <c r="J37" s="51">
        <v>4.3610000000000601E-3</v>
      </c>
      <c r="K37" s="52"/>
      <c r="L37" s="53">
        <v>113.60303711991733</v>
      </c>
      <c r="M37" s="53">
        <v>106.50243432513618</v>
      </c>
      <c r="N37" s="55" t="s">
        <v>17</v>
      </c>
      <c r="O37" s="58"/>
      <c r="P37" s="57"/>
      <c r="Q37" s="45"/>
      <c r="R37" s="45"/>
      <c r="S37" s="45"/>
    </row>
    <row r="38" spans="1:19" s="46" customFormat="1" ht="16.7" customHeight="1">
      <c r="A38" s="47">
        <v>40756</v>
      </c>
      <c r="B38" s="48"/>
      <c r="C38" s="49">
        <v>0</v>
      </c>
      <c r="D38" s="50">
        <v>120.99000000000002</v>
      </c>
      <c r="E38" s="51">
        <v>4.198904074340426E-3</v>
      </c>
      <c r="F38" s="52"/>
      <c r="G38" s="53">
        <v>113.49343520632912</v>
      </c>
      <c r="H38" s="53">
        <v>106.60528494889793</v>
      </c>
      <c r="I38" s="54" t="s">
        <v>17</v>
      </c>
      <c r="J38" s="51">
        <v>3.8629999999999498E-3</v>
      </c>
      <c r="K38" s="52"/>
      <c r="L38" s="53">
        <v>114.04188565231156</v>
      </c>
      <c r="M38" s="53">
        <v>106.09259861667995</v>
      </c>
      <c r="N38" s="55" t="s">
        <v>17</v>
      </c>
      <c r="O38" s="58"/>
      <c r="P38" s="57"/>
      <c r="Q38" s="45"/>
      <c r="R38" s="45"/>
      <c r="S38" s="45"/>
    </row>
    <row r="39" spans="1:19" s="46" customFormat="1" ht="16.7" customHeight="1">
      <c r="A39" s="47">
        <v>40787</v>
      </c>
      <c r="B39" s="48"/>
      <c r="C39" s="49">
        <v>0</v>
      </c>
      <c r="D39" s="50">
        <v>120.99000000000002</v>
      </c>
      <c r="E39" s="51">
        <v>4.5016451678654423E-3</v>
      </c>
      <c r="F39" s="52"/>
      <c r="G39" s="53">
        <v>114.00434238051015</v>
      </c>
      <c r="H39" s="53">
        <v>106.12753643731743</v>
      </c>
      <c r="I39" s="54" t="s">
        <v>17</v>
      </c>
      <c r="J39" s="51">
        <v>6.8539999999999201E-3</v>
      </c>
      <c r="K39" s="52"/>
      <c r="L39" s="53">
        <v>114.8235287365725</v>
      </c>
      <c r="M39" s="53">
        <v>105.37038996386761</v>
      </c>
      <c r="N39" s="55" t="s">
        <v>17</v>
      </c>
      <c r="O39" s="58"/>
      <c r="P39" s="57"/>
      <c r="Q39" s="45"/>
      <c r="R39" s="45"/>
      <c r="S39" s="45"/>
    </row>
    <row r="40" spans="1:19" s="46" customFormat="1" ht="16.7" customHeight="1">
      <c r="A40" s="47">
        <v>40817</v>
      </c>
      <c r="B40" s="48"/>
      <c r="C40" s="49">
        <v>0</v>
      </c>
      <c r="D40" s="50">
        <v>120.99000000000002</v>
      </c>
      <c r="E40" s="51">
        <v>3.2002226241825138E-3</v>
      </c>
      <c r="F40" s="52"/>
      <c r="G40" s="53">
        <v>114.36918165625131</v>
      </c>
      <c r="H40" s="53">
        <v>105.7889881241332</v>
      </c>
      <c r="I40" s="54" t="s">
        <v>17</v>
      </c>
      <c r="J40" s="51">
        <v>3.0609999999999804E-3</v>
      </c>
      <c r="K40" s="52"/>
      <c r="L40" s="53">
        <v>115.17500355803514</v>
      </c>
      <c r="M40" s="53">
        <v>105.04883547846802</v>
      </c>
      <c r="N40" s="55" t="s">
        <v>17</v>
      </c>
      <c r="O40" s="58"/>
      <c r="P40" s="57"/>
      <c r="Q40" s="45"/>
      <c r="R40" s="45"/>
      <c r="S40" s="45"/>
    </row>
    <row r="41" spans="1:19" s="46" customFormat="1" ht="16.7" customHeight="1">
      <c r="A41" s="47">
        <v>40848</v>
      </c>
      <c r="B41" s="48"/>
      <c r="C41" s="49">
        <v>0</v>
      </c>
      <c r="D41" s="50">
        <v>120.99000000000002</v>
      </c>
      <c r="E41" s="51">
        <v>5.6981044845121342E-3</v>
      </c>
      <c r="F41" s="52"/>
      <c r="G41" s="53">
        <v>115.02086920313678</v>
      </c>
      <c r="H41" s="53">
        <v>105.18960675416322</v>
      </c>
      <c r="I41" s="54" t="s">
        <v>17</v>
      </c>
      <c r="J41" s="51">
        <v>5.2080000000001014E-3</v>
      </c>
      <c r="K41" s="52"/>
      <c r="L41" s="53">
        <v>115.7748349765654</v>
      </c>
      <c r="M41" s="53">
        <v>104.50457564849067</v>
      </c>
      <c r="N41" s="55" t="s">
        <v>17</v>
      </c>
      <c r="O41" s="58"/>
      <c r="P41" s="57"/>
      <c r="Q41" s="45"/>
      <c r="R41" s="45"/>
      <c r="S41" s="45"/>
    </row>
    <row r="42" spans="1:19" s="46" customFormat="1" ht="16.7" customHeight="1">
      <c r="A42" s="47">
        <v>40878</v>
      </c>
      <c r="B42" s="48"/>
      <c r="C42" s="49">
        <v>0</v>
      </c>
      <c r="D42" s="50">
        <v>120.99000000000002</v>
      </c>
      <c r="E42" s="51">
        <v>5.0998126716697012E-3</v>
      </c>
      <c r="F42" s="52"/>
      <c r="G42" s="53">
        <v>115.60745408940541</v>
      </c>
      <c r="H42" s="53">
        <v>104.65588136421722</v>
      </c>
      <c r="I42" s="54" t="s">
        <v>17</v>
      </c>
      <c r="J42" s="51">
        <v>4.9760000000000897E-3</v>
      </c>
      <c r="K42" s="52"/>
      <c r="L42" s="53">
        <v>116.35093055540879</v>
      </c>
      <c r="M42" s="53">
        <v>103.98713566143934</v>
      </c>
      <c r="N42" s="55" t="s">
        <v>17</v>
      </c>
      <c r="O42" s="58"/>
      <c r="P42" s="57"/>
      <c r="Q42" s="45"/>
      <c r="R42" s="45"/>
      <c r="S42" s="45"/>
    </row>
    <row r="43" spans="1:19" s="46" customFormat="1" ht="16.7" customHeight="1" thickBot="1">
      <c r="A43" s="47">
        <v>40909</v>
      </c>
      <c r="B43" s="48"/>
      <c r="C43" s="49">
        <v>0</v>
      </c>
      <c r="D43" s="50">
        <v>120.99000000000002</v>
      </c>
      <c r="E43" s="51">
        <v>5.0996635479823027E-3</v>
      </c>
      <c r="F43" s="52"/>
      <c r="G43" s="53">
        <v>116.19701320890019</v>
      </c>
      <c r="H43" s="53">
        <v>104.1248795117332</v>
      </c>
      <c r="I43" s="54" t="s">
        <v>17</v>
      </c>
      <c r="J43" s="51">
        <v>1.3171999999999962E-2</v>
      </c>
      <c r="K43" s="52"/>
      <c r="L43" s="53">
        <v>117.88350501268464</v>
      </c>
      <c r="M43" s="53">
        <v>102.63522448452913</v>
      </c>
      <c r="N43" s="55" t="s">
        <v>17</v>
      </c>
      <c r="O43" s="58"/>
      <c r="P43" s="57"/>
      <c r="Q43" s="59"/>
    </row>
    <row r="44" spans="1:19" s="22" customFormat="1" ht="14.25" customHeight="1">
      <c r="A44" s="60" t="s">
        <v>13</v>
      </c>
      <c r="B44" s="61"/>
      <c r="C44" s="61"/>
      <c r="D44" s="61"/>
      <c r="E44" s="62"/>
      <c r="F44" s="61"/>
      <c r="G44" s="61"/>
      <c r="H44" s="61"/>
      <c r="I44" s="61"/>
      <c r="J44" s="62"/>
      <c r="K44" s="61"/>
      <c r="L44" s="61"/>
      <c r="M44" s="61"/>
      <c r="N44" s="63"/>
      <c r="O44" s="64"/>
      <c r="P44" s="65"/>
      <c r="Q44" s="66"/>
    </row>
    <row r="45" spans="1:19" ht="17.25" customHeight="1" thickBot="1">
      <c r="A45" s="67" t="s">
        <v>18</v>
      </c>
      <c r="B45" s="68"/>
      <c r="C45" s="69"/>
      <c r="D45" s="70"/>
      <c r="E45" s="71"/>
      <c r="F45" s="72"/>
      <c r="G45" s="73" t="s">
        <v>19</v>
      </c>
      <c r="H45" s="74"/>
      <c r="I45" s="75" t="s">
        <v>20</v>
      </c>
      <c r="J45" s="71"/>
      <c r="K45" s="72"/>
      <c r="L45" s="73" t="s">
        <v>21</v>
      </c>
      <c r="M45" s="73"/>
      <c r="N45" s="76" t="s">
        <v>20</v>
      </c>
      <c r="O45" s="77"/>
      <c r="P45" s="78"/>
      <c r="Q45" s="79"/>
    </row>
    <row r="46" spans="1:19" ht="19.5" customHeight="1">
      <c r="A46" s="80"/>
      <c r="B46" s="81"/>
      <c r="C46" s="81"/>
      <c r="D46" s="82"/>
      <c r="E46" s="83"/>
      <c r="F46" s="82"/>
      <c r="G46" s="82"/>
      <c r="H46" s="82"/>
      <c r="I46" s="82"/>
      <c r="J46" s="82"/>
      <c r="K46" s="82"/>
      <c r="L46" s="82"/>
      <c r="M46" s="84">
        <v>40956.653459606481</v>
      </c>
      <c r="N46" s="85"/>
      <c r="O46" s="77"/>
      <c r="P46" s="78"/>
      <c r="Q46" s="79"/>
    </row>
    <row r="47" spans="1:19" ht="12" customHeight="1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4"/>
      <c r="N47" s="85"/>
      <c r="O47" s="77"/>
      <c r="P47" s="78"/>
      <c r="Q47" s="79"/>
    </row>
    <row r="48" spans="1:19" ht="10.5" customHeight="1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4"/>
      <c r="N48" s="85"/>
      <c r="O48" s="77"/>
      <c r="P48" s="78"/>
      <c r="Q48" s="79"/>
    </row>
    <row r="49" spans="1:17" ht="13.5" customHeight="1">
      <c r="A49" s="80" t="s">
        <v>22</v>
      </c>
      <c r="B49" s="86" t="s">
        <v>23</v>
      </c>
      <c r="C49" s="80" t="s">
        <v>24</v>
      </c>
      <c r="L49" s="22"/>
      <c r="M49" s="87"/>
      <c r="O49" s="77"/>
      <c r="P49" s="78"/>
      <c r="Q49" s="79"/>
    </row>
    <row r="50" spans="1:17" ht="13.5" customHeight="1">
      <c r="A50" s="88"/>
      <c r="B50" s="86" t="s">
        <v>25</v>
      </c>
      <c r="C50" s="88" t="s">
        <v>3</v>
      </c>
      <c r="L50" s="89"/>
      <c r="M50" s="90"/>
      <c r="O50" s="77"/>
      <c r="P50" s="78"/>
      <c r="Q50" s="79"/>
    </row>
    <row r="51" spans="1:17" ht="13.5" customHeight="1">
      <c r="A51" s="80" t="s">
        <v>26</v>
      </c>
      <c r="B51" s="88" t="s">
        <v>24</v>
      </c>
      <c r="C51" s="88"/>
      <c r="L51" s="89"/>
      <c r="M51" s="91"/>
      <c r="O51" s="77"/>
      <c r="P51" s="78"/>
      <c r="Q51" s="79"/>
    </row>
    <row r="52" spans="1:17" s="88" customFormat="1" ht="15" customHeight="1">
      <c r="L52" s="89"/>
      <c r="M52" s="91"/>
      <c r="O52" s="92"/>
      <c r="P52" s="93"/>
      <c r="Q52" s="94"/>
    </row>
    <row r="53" spans="1:17" s="96" customFormat="1" ht="15">
      <c r="A53" s="95"/>
      <c r="L53" s="89"/>
      <c r="M53" s="91"/>
      <c r="O53" s="97"/>
      <c r="P53" s="98"/>
      <c r="Q53" s="99"/>
    </row>
    <row r="54" spans="1:17" s="22" customFormat="1" ht="15">
      <c r="A54" s="100"/>
      <c r="B54" s="101"/>
      <c r="L54" s="89"/>
      <c r="M54" s="91"/>
      <c r="O54" s="64"/>
      <c r="P54" s="65"/>
      <c r="Q54" s="66"/>
    </row>
    <row r="55" spans="1:17" s="22" customFormat="1" ht="15">
      <c r="A55" s="102"/>
      <c r="B55" s="101"/>
      <c r="E55" s="87"/>
      <c r="F55" s="87"/>
      <c r="H55" s="87"/>
      <c r="L55" s="89"/>
      <c r="M55" s="91"/>
      <c r="O55" s="64"/>
      <c r="P55" s="65"/>
      <c r="Q55" s="103"/>
    </row>
    <row r="56" spans="1:17" s="22" customFormat="1"/>
    <row r="57" spans="1:17" s="22" customFormat="1">
      <c r="E57" s="87"/>
      <c r="F57" s="87"/>
      <c r="H57" s="87"/>
    </row>
    <row r="58" spans="1:17" s="22" customFormat="1">
      <c r="J58" s="104"/>
      <c r="K58" s="104"/>
    </row>
    <row r="59" spans="1:17" s="22" customFormat="1">
      <c r="A59" s="95"/>
      <c r="B59" s="95"/>
      <c r="C59" s="95"/>
      <c r="D59" s="95"/>
      <c r="E59" s="105"/>
      <c r="F59" s="105"/>
      <c r="H59" s="105"/>
    </row>
    <row r="60" spans="1:17" s="22" customFormat="1"/>
    <row r="61" spans="1:17" s="22" customFormat="1"/>
    <row r="75" spans="2:8">
      <c r="B75" s="106"/>
      <c r="C75" s="106" t="s">
        <v>9</v>
      </c>
      <c r="D75" s="106"/>
      <c r="E75" s="106"/>
      <c r="F75" s="106"/>
      <c r="G75" s="106" t="s">
        <v>12</v>
      </c>
      <c r="H75" s="106"/>
    </row>
    <row r="76" spans="2:8">
      <c r="B76" s="107">
        <v>5</v>
      </c>
      <c r="C76" s="108" t="s">
        <v>27</v>
      </c>
      <c r="D76" s="109"/>
      <c r="E76" s="107">
        <v>3</v>
      </c>
      <c r="F76" s="107"/>
      <c r="G76" s="110" t="s">
        <v>28</v>
      </c>
      <c r="H76" s="106"/>
    </row>
    <row r="77" spans="2:8">
      <c r="B77" s="106">
        <v>1</v>
      </c>
      <c r="C77" s="109"/>
      <c r="D77" s="109"/>
      <c r="E77" s="106">
        <v>1</v>
      </c>
      <c r="F77" s="106"/>
      <c r="G77" s="109"/>
      <c r="H77" s="106"/>
    </row>
    <row r="78" spans="2:8">
      <c r="B78" s="106">
        <v>2</v>
      </c>
      <c r="C78" s="111" t="s">
        <v>29</v>
      </c>
      <c r="D78" s="109"/>
      <c r="E78" s="106">
        <v>2</v>
      </c>
      <c r="F78" s="106"/>
      <c r="G78" s="111" t="s">
        <v>29</v>
      </c>
      <c r="H78" s="106"/>
    </row>
    <row r="79" spans="2:8">
      <c r="B79" s="106">
        <v>3</v>
      </c>
      <c r="C79" s="112" t="s">
        <v>30</v>
      </c>
      <c r="D79" s="109"/>
      <c r="E79" s="106">
        <v>3</v>
      </c>
      <c r="F79" s="106"/>
      <c r="G79" s="112" t="s">
        <v>12</v>
      </c>
      <c r="H79" s="106"/>
    </row>
    <row r="80" spans="2:8">
      <c r="B80" s="106">
        <v>4</v>
      </c>
      <c r="C80" s="111" t="s">
        <v>31</v>
      </c>
      <c r="D80" s="109"/>
      <c r="E80" s="106">
        <v>4</v>
      </c>
      <c r="F80" s="106"/>
      <c r="G80" s="111" t="s">
        <v>31</v>
      </c>
      <c r="H80" s="106"/>
    </row>
    <row r="81" spans="2:8">
      <c r="B81" s="106">
        <v>5</v>
      </c>
      <c r="C81" s="111" t="s">
        <v>9</v>
      </c>
      <c r="D81" s="109"/>
      <c r="E81" s="106">
        <v>5</v>
      </c>
      <c r="F81" s="106"/>
      <c r="G81" s="111" t="s">
        <v>9</v>
      </c>
      <c r="H81" s="106"/>
    </row>
    <row r="82" spans="2:8">
      <c r="B82" s="106">
        <v>6</v>
      </c>
      <c r="C82" s="109" t="s">
        <v>32</v>
      </c>
      <c r="D82" s="109"/>
      <c r="E82" s="106">
        <v>6</v>
      </c>
      <c r="F82" s="106"/>
      <c r="G82" s="109" t="s">
        <v>32</v>
      </c>
      <c r="H82" s="106"/>
    </row>
    <row r="83" spans="2:8">
      <c r="B83" s="106">
        <v>7</v>
      </c>
      <c r="C83" s="112" t="s">
        <v>33</v>
      </c>
      <c r="D83" s="109"/>
      <c r="E83" s="106">
        <v>7</v>
      </c>
      <c r="F83" s="106"/>
      <c r="G83" s="112" t="s">
        <v>33</v>
      </c>
      <c r="H83" s="106"/>
    </row>
    <row r="84" spans="2:8">
      <c r="B84" s="106">
        <v>8</v>
      </c>
      <c r="C84" s="110" t="s">
        <v>34</v>
      </c>
      <c r="D84" s="109"/>
      <c r="E84" s="106">
        <v>8</v>
      </c>
      <c r="F84" s="106"/>
      <c r="G84" s="110" t="s">
        <v>34</v>
      </c>
      <c r="H84" s="106"/>
    </row>
    <row r="85" spans="2:8">
      <c r="B85" s="106">
        <v>9</v>
      </c>
      <c r="C85" s="109" t="s">
        <v>35</v>
      </c>
      <c r="E85" s="106">
        <v>9</v>
      </c>
      <c r="F85" s="106"/>
      <c r="G85" s="109" t="s">
        <v>35</v>
      </c>
    </row>
    <row r="86" spans="2:8">
      <c r="B86" s="106">
        <v>10</v>
      </c>
      <c r="C86" s="109" t="s">
        <v>36</v>
      </c>
      <c r="E86" s="106">
        <v>10</v>
      </c>
      <c r="F86" s="106"/>
      <c r="G86" s="109" t="s">
        <v>36</v>
      </c>
    </row>
  </sheetData>
  <mergeCells count="1">
    <mergeCell ref="E5:N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4:E39"/>
  <sheetViews>
    <sheetView showGridLines="0" topLeftCell="A22" workbookViewId="0">
      <selection activeCell="F40" sqref="F40"/>
    </sheetView>
  </sheetViews>
  <sheetFormatPr defaultRowHeight="15"/>
  <cols>
    <col min="1" max="16384" width="9.140625" style="113"/>
  </cols>
  <sheetData>
    <row r="4" spans="1:5" ht="15.75">
      <c r="A4" s="158" t="s">
        <v>73</v>
      </c>
      <c r="B4" s="157"/>
      <c r="C4" s="157"/>
      <c r="D4" s="157"/>
      <c r="E4" s="157"/>
    </row>
    <row r="5" spans="1:5">
      <c r="A5" s="114"/>
    </row>
    <row r="6" spans="1:5">
      <c r="A6" s="153" t="s">
        <v>72</v>
      </c>
    </row>
    <row r="7" spans="1:5">
      <c r="A7" s="132" t="s">
        <v>71</v>
      </c>
    </row>
    <row r="8" spans="1:5">
      <c r="A8" s="114" t="s">
        <v>70</v>
      </c>
    </row>
    <row r="9" spans="1:5">
      <c r="A9" s="114"/>
    </row>
    <row r="10" spans="1:5">
      <c r="A10" s="114"/>
    </row>
    <row r="11" spans="1:5">
      <c r="A11" s="156" t="s">
        <v>48</v>
      </c>
    </row>
    <row r="12" spans="1:5">
      <c r="A12" s="132" t="s">
        <v>69</v>
      </c>
    </row>
    <row r="13" spans="1:5">
      <c r="A13" s="132" t="s">
        <v>68</v>
      </c>
    </row>
    <row r="14" spans="1:5">
      <c r="A14" s="114" t="s">
        <v>67</v>
      </c>
    </row>
    <row r="15" spans="1:5">
      <c r="A15" s="132" t="s">
        <v>66</v>
      </c>
    </row>
    <row r="16" spans="1:5">
      <c r="A16" s="132" t="s">
        <v>65</v>
      </c>
    </row>
    <row r="17" spans="1:1">
      <c r="A17" s="114" t="s">
        <v>64</v>
      </c>
    </row>
    <row r="18" spans="1:1">
      <c r="A18" s="132" t="s">
        <v>63</v>
      </c>
    </row>
    <row r="19" spans="1:1">
      <c r="A19" s="132" t="s">
        <v>62</v>
      </c>
    </row>
    <row r="20" spans="1:1">
      <c r="A20" s="132" t="s">
        <v>61</v>
      </c>
    </row>
    <row r="21" spans="1:1">
      <c r="A21" s="155"/>
    </row>
    <row r="22" spans="1:1">
      <c r="A22" s="155"/>
    </row>
    <row r="23" spans="1:1">
      <c r="A23" s="156" t="s">
        <v>60</v>
      </c>
    </row>
    <row r="24" spans="1:1">
      <c r="A24" s="114" t="s">
        <v>59</v>
      </c>
    </row>
    <row r="25" spans="1:1">
      <c r="A25" s="155"/>
    </row>
    <row r="26" spans="1:1">
      <c r="A26" s="155"/>
    </row>
    <row r="27" spans="1:1">
      <c r="A27" s="156" t="s">
        <v>58</v>
      </c>
    </row>
    <row r="28" spans="1:1">
      <c r="A28" s="132" t="s">
        <v>57</v>
      </c>
    </row>
    <row r="29" spans="1:1">
      <c r="A29" s="132" t="s">
        <v>56</v>
      </c>
    </row>
    <row r="30" spans="1:1">
      <c r="A30" s="132" t="s">
        <v>55</v>
      </c>
    </row>
    <row r="31" spans="1:1">
      <c r="A31" s="132"/>
    </row>
    <row r="32" spans="1:1">
      <c r="A32" s="132"/>
    </row>
    <row r="33" spans="1:1">
      <c r="A33" s="153" t="s">
        <v>54</v>
      </c>
    </row>
    <row r="34" spans="1:1">
      <c r="A34" s="132" t="s">
        <v>53</v>
      </c>
    </row>
    <row r="35" spans="1:1">
      <c r="A35" s="155" t="s">
        <v>52</v>
      </c>
    </row>
    <row r="36" spans="1:1">
      <c r="A36" s="154"/>
    </row>
    <row r="37" spans="1:1">
      <c r="A37" s="153" t="s">
        <v>51</v>
      </c>
    </row>
    <row r="38" spans="1:1">
      <c r="A38" s="132" t="s">
        <v>50</v>
      </c>
    </row>
    <row r="39" spans="1:1">
      <c r="A39" s="132" t="s">
        <v>49</v>
      </c>
    </row>
  </sheetData>
  <sheetProtection sheet="1" objects="1" scenario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V439"/>
  <sheetViews>
    <sheetView topLeftCell="A2" workbookViewId="0">
      <pane xSplit="1" ySplit="4" topLeftCell="B306" activePane="bottomRight" state="frozen"/>
      <selection activeCell="F40" sqref="F40"/>
      <selection pane="topRight" activeCell="F40" sqref="F40"/>
      <selection pane="bottomLeft" activeCell="F40" sqref="F40"/>
      <selection pane="bottomRight" activeCell="F40" sqref="F40"/>
    </sheetView>
  </sheetViews>
  <sheetFormatPr defaultColWidth="12.140625" defaultRowHeight="11.25"/>
  <cols>
    <col min="1" max="1" width="12.140625" style="160"/>
    <col min="2" max="2" width="9.140625" style="159" customWidth="1"/>
    <col min="3" max="3" width="10.7109375" style="159" customWidth="1"/>
    <col min="4" max="4" width="10.140625" style="159" customWidth="1"/>
    <col min="5" max="11" width="10.7109375" style="159" customWidth="1"/>
    <col min="12" max="16384" width="12.140625" style="159"/>
  </cols>
  <sheetData>
    <row r="1" spans="1:11">
      <c r="A1" s="219" t="s">
        <v>81</v>
      </c>
      <c r="J1" s="223"/>
    </row>
    <row r="2" spans="1:11">
      <c r="A2" s="222" t="s">
        <v>80</v>
      </c>
      <c r="B2" s="221" t="s">
        <v>79</v>
      </c>
      <c r="C2" s="221" t="s">
        <v>78</v>
      </c>
      <c r="D2" s="220"/>
      <c r="E2" s="220"/>
    </row>
    <row r="3" spans="1:11" ht="12.75">
      <c r="A3" s="219" t="s">
        <v>77</v>
      </c>
      <c r="B3" s="212">
        <v>3.5000000000000001E-3</v>
      </c>
      <c r="C3" s="211">
        <v>5.4999999999999997E-3</v>
      </c>
      <c r="D3" s="218"/>
      <c r="E3" s="217"/>
      <c r="G3" s="216"/>
      <c r="H3" s="215"/>
      <c r="I3" s="214"/>
    </row>
    <row r="4" spans="1:11" ht="12" thickBot="1">
      <c r="A4" s="213" t="s">
        <v>76</v>
      </c>
      <c r="B4" s="212">
        <v>3.5000000000000001E-3</v>
      </c>
      <c r="C4" s="211">
        <v>5.0000000000000001E-3</v>
      </c>
      <c r="D4" s="210"/>
      <c r="E4" s="210"/>
      <c r="J4" s="209"/>
    </row>
    <row r="5" spans="1:11" s="203" customFormat="1" ht="12.75" thickTop="1" thickBot="1">
      <c r="A5" s="208" t="s">
        <v>75</v>
      </c>
      <c r="B5" s="205" t="s">
        <v>74</v>
      </c>
      <c r="C5" s="207" t="s">
        <v>30</v>
      </c>
      <c r="D5" s="206" t="s">
        <v>31</v>
      </c>
      <c r="E5" s="206" t="s">
        <v>9</v>
      </c>
      <c r="F5" s="206" t="s">
        <v>32</v>
      </c>
      <c r="G5" s="206" t="s">
        <v>33</v>
      </c>
      <c r="H5" s="205" t="s">
        <v>34</v>
      </c>
      <c r="I5" s="205" t="s">
        <v>35</v>
      </c>
      <c r="J5" s="204" t="s">
        <v>36</v>
      </c>
    </row>
    <row r="6" spans="1:11" ht="12" thickTop="1">
      <c r="A6" s="202">
        <v>31048</v>
      </c>
      <c r="B6" s="201"/>
      <c r="C6" s="201">
        <v>0.1305</v>
      </c>
      <c r="D6" s="201"/>
      <c r="E6" s="201">
        <v>0.11840000000000001</v>
      </c>
      <c r="F6" s="201"/>
      <c r="G6" s="201">
        <v>0.13039999999999999</v>
      </c>
      <c r="H6" s="201"/>
      <c r="I6" s="201"/>
      <c r="J6" s="200"/>
      <c r="K6" s="199"/>
    </row>
    <row r="7" spans="1:11">
      <c r="A7" s="175">
        <v>31079</v>
      </c>
      <c r="B7" s="171"/>
      <c r="C7" s="171">
        <v>0.1125</v>
      </c>
      <c r="D7" s="171"/>
      <c r="E7" s="171">
        <v>0.10949999999999999</v>
      </c>
      <c r="F7" s="171"/>
      <c r="G7" s="171">
        <v>9.4200000000000006E-2</v>
      </c>
      <c r="H7" s="171"/>
      <c r="I7" s="171"/>
      <c r="J7" s="198"/>
      <c r="K7" s="199"/>
    </row>
    <row r="8" spans="1:11">
      <c r="A8" s="175">
        <v>31107</v>
      </c>
      <c r="B8" s="171"/>
      <c r="C8" s="171">
        <v>0.12239999999999999</v>
      </c>
      <c r="D8" s="171"/>
      <c r="E8" s="171">
        <v>9.9399999999999988E-2</v>
      </c>
      <c r="F8" s="171"/>
      <c r="G8" s="171">
        <v>0.1201</v>
      </c>
      <c r="H8" s="171"/>
      <c r="I8" s="171"/>
      <c r="J8" s="198"/>
      <c r="K8" s="199"/>
    </row>
    <row r="9" spans="1:11">
      <c r="A9" s="175">
        <v>31138</v>
      </c>
      <c r="B9" s="171"/>
      <c r="C9" s="171">
        <v>7.3800000000000004E-2</v>
      </c>
      <c r="D9" s="171"/>
      <c r="E9" s="171">
        <v>8.5800000000000001E-2</v>
      </c>
      <c r="F9" s="171"/>
      <c r="G9" s="171">
        <v>0.1017</v>
      </c>
      <c r="H9" s="171"/>
      <c r="I9" s="171"/>
      <c r="J9" s="198"/>
      <c r="K9" s="199"/>
    </row>
    <row r="10" spans="1:11">
      <c r="A10" s="175">
        <v>31168</v>
      </c>
      <c r="B10" s="171"/>
      <c r="C10" s="171">
        <v>0.10249999999999999</v>
      </c>
      <c r="D10" s="171"/>
      <c r="E10" s="171">
        <v>7.2000000000000008E-2</v>
      </c>
      <c r="F10" s="171"/>
      <c r="G10" s="171">
        <v>7.8E-2</v>
      </c>
      <c r="H10" s="171"/>
      <c r="I10" s="171"/>
      <c r="J10" s="198"/>
      <c r="K10" s="199"/>
    </row>
    <row r="11" spans="1:11">
      <c r="A11" s="175">
        <v>31199</v>
      </c>
      <c r="B11" s="171"/>
      <c r="C11" s="171">
        <v>8.4500000000000006E-2</v>
      </c>
      <c r="D11" s="171"/>
      <c r="E11" s="171">
        <v>8.3299999999999999E-2</v>
      </c>
      <c r="F11" s="171"/>
      <c r="G11" s="171">
        <v>8.4600000000000009E-2</v>
      </c>
      <c r="H11" s="171"/>
      <c r="I11" s="171"/>
      <c r="J11" s="198"/>
      <c r="K11" s="199"/>
    </row>
    <row r="12" spans="1:11">
      <c r="A12" s="175">
        <v>31229</v>
      </c>
      <c r="B12" s="171"/>
      <c r="C12" s="171">
        <v>0.12659999999999999</v>
      </c>
      <c r="D12" s="171"/>
      <c r="E12" s="171">
        <v>0.1008</v>
      </c>
      <c r="F12" s="171"/>
      <c r="G12" s="171">
        <v>8.8499999999999995E-2</v>
      </c>
      <c r="H12" s="171"/>
      <c r="I12" s="171"/>
      <c r="J12" s="198"/>
      <c r="K12" s="199"/>
    </row>
    <row r="13" spans="1:11">
      <c r="A13" s="175">
        <v>31260</v>
      </c>
      <c r="B13" s="171"/>
      <c r="C13" s="171">
        <v>0.13039999999999999</v>
      </c>
      <c r="D13" s="171"/>
      <c r="E13" s="171">
        <v>0.11609999999999999</v>
      </c>
      <c r="F13" s="171"/>
      <c r="G13" s="171">
        <v>0.12210000000000001</v>
      </c>
      <c r="H13" s="171"/>
      <c r="I13" s="171"/>
      <c r="J13" s="198"/>
      <c r="K13" s="199"/>
    </row>
    <row r="14" spans="1:11">
      <c r="A14" s="175">
        <v>31291</v>
      </c>
      <c r="B14" s="171"/>
      <c r="C14" s="171">
        <v>7.8700000000000006E-2</v>
      </c>
      <c r="D14" s="171"/>
      <c r="E14" s="171">
        <v>0.1009</v>
      </c>
      <c r="F14" s="171"/>
      <c r="G14" s="171">
        <v>9.9900000000000003E-2</v>
      </c>
      <c r="H14" s="171"/>
      <c r="I14" s="171"/>
      <c r="J14" s="198"/>
      <c r="K14" s="199"/>
    </row>
    <row r="15" spans="1:11">
      <c r="A15" s="175">
        <v>31321</v>
      </c>
      <c r="B15" s="171"/>
      <c r="C15" s="171">
        <v>0.10879999999999999</v>
      </c>
      <c r="D15" s="171"/>
      <c r="E15" s="171">
        <v>0.10249999999999999</v>
      </c>
      <c r="F15" s="171"/>
      <c r="G15" s="171">
        <v>8.72E-2</v>
      </c>
      <c r="H15" s="171"/>
      <c r="I15" s="171"/>
      <c r="J15" s="198"/>
      <c r="K15" s="199"/>
    </row>
    <row r="16" spans="1:11">
      <c r="A16" s="175">
        <v>31352</v>
      </c>
      <c r="B16" s="171"/>
      <c r="C16" s="171">
        <v>0.15</v>
      </c>
      <c r="D16" s="171"/>
      <c r="E16" s="171">
        <v>0.14180000000000001</v>
      </c>
      <c r="F16" s="171"/>
      <c r="G16" s="171">
        <v>0.11720000000000001</v>
      </c>
      <c r="H16" s="171"/>
      <c r="I16" s="171"/>
      <c r="J16" s="198"/>
      <c r="K16" s="199"/>
    </row>
    <row r="17" spans="1:11">
      <c r="A17" s="175">
        <v>31382</v>
      </c>
      <c r="B17" s="171"/>
      <c r="C17" s="171">
        <v>0.14660000000000001</v>
      </c>
      <c r="D17" s="171"/>
      <c r="E17" s="171">
        <v>0.1575</v>
      </c>
      <c r="F17" s="171"/>
      <c r="G17" s="171">
        <v>0.12689999999999999</v>
      </c>
      <c r="H17" s="171"/>
      <c r="I17" s="171"/>
      <c r="J17" s="198"/>
      <c r="K17" s="199"/>
    </row>
    <row r="18" spans="1:11">
      <c r="A18" s="175">
        <v>31413</v>
      </c>
      <c r="B18" s="171"/>
      <c r="C18" s="171">
        <v>0.18820000000000001</v>
      </c>
      <c r="D18" s="171"/>
      <c r="E18" s="171">
        <v>0.15010000000000001</v>
      </c>
      <c r="F18" s="171"/>
      <c r="G18" s="171">
        <v>0.17449999999999999</v>
      </c>
      <c r="H18" s="171"/>
      <c r="I18" s="171"/>
      <c r="J18" s="198"/>
      <c r="K18" s="199"/>
    </row>
    <row r="19" spans="1:11" s="162" customFormat="1">
      <c r="A19" s="175">
        <v>31444</v>
      </c>
      <c r="B19" s="171"/>
      <c r="C19" s="171">
        <v>0.15149999999994179</v>
      </c>
      <c r="D19" s="171">
        <v>8.1300000000046571E-2</v>
      </c>
      <c r="E19" s="171">
        <v>0.12460000000006403</v>
      </c>
      <c r="F19" s="171">
        <v>0.10860000000000582</v>
      </c>
      <c r="G19" s="171">
        <v>0.14990000000000001</v>
      </c>
      <c r="H19" s="171">
        <v>0.12720000000001164</v>
      </c>
      <c r="I19" s="171">
        <v>0.15</v>
      </c>
      <c r="J19" s="198"/>
      <c r="K19" s="199"/>
    </row>
    <row r="20" spans="1:11" s="162" customFormat="1">
      <c r="A20" s="175">
        <v>31472</v>
      </c>
      <c r="B20" s="171"/>
      <c r="C20" s="171">
        <v>1.3899999999994179E-2</v>
      </c>
      <c r="D20" s="171">
        <v>-3.2999999999992723E-3</v>
      </c>
      <c r="E20" s="171">
        <v>3.1800000000002909E-2</v>
      </c>
      <c r="F20" s="171">
        <v>1.8299999999999272E-2</v>
      </c>
      <c r="G20" s="171">
        <v>-9.8999999999999991E-3</v>
      </c>
      <c r="H20" s="171">
        <v>4.7699999999967983E-2</v>
      </c>
      <c r="I20" s="171">
        <v>-0.01</v>
      </c>
      <c r="J20" s="198"/>
      <c r="K20" s="199"/>
    </row>
    <row r="21" spans="1:11" s="162" customFormat="1">
      <c r="A21" s="175">
        <v>31503</v>
      </c>
      <c r="B21" s="171"/>
      <c r="C21" s="171">
        <v>1.6000000000003636E-2</v>
      </c>
      <c r="D21" s="171">
        <v>1.1000000000003639E-2</v>
      </c>
      <c r="E21" s="171">
        <v>4.2999999999983633E-3</v>
      </c>
      <c r="F21" s="171">
        <v>2.3100000000013096E-2</v>
      </c>
      <c r="G21" s="171">
        <v>2E-3</v>
      </c>
      <c r="H21" s="171">
        <v>7.7999999999974531E-3</v>
      </c>
      <c r="I21" s="171">
        <v>-5.7999999999999996E-3</v>
      </c>
      <c r="J21" s="198"/>
      <c r="K21" s="199"/>
    </row>
    <row r="22" spans="1:11" s="162" customFormat="1">
      <c r="A22" s="175">
        <v>31533</v>
      </c>
      <c r="B22" s="171"/>
      <c r="C22" s="171">
        <v>1.4300000000002911E-2</v>
      </c>
      <c r="D22" s="171">
        <v>8.0000000000018182E-3</v>
      </c>
      <c r="E22" s="171">
        <v>1.0799999999999272E-2</v>
      </c>
      <c r="F22" s="171">
        <v>1.9200000000000727E-2</v>
      </c>
      <c r="G22" s="171">
        <v>1.04E-2</v>
      </c>
      <c r="H22" s="171">
        <v>1.3999999999996363E-2</v>
      </c>
      <c r="I22" s="171">
        <v>3.2000000000000002E-3</v>
      </c>
      <c r="J22" s="198"/>
      <c r="K22" s="199"/>
    </row>
    <row r="23" spans="1:11" s="162" customFormat="1">
      <c r="A23" s="175">
        <v>31564</v>
      </c>
      <c r="B23" s="171"/>
      <c r="C23" s="171">
        <v>8.5999999999967266E-3</v>
      </c>
      <c r="D23" s="171">
        <v>6.0999999999967261E-3</v>
      </c>
      <c r="E23" s="171">
        <v>9.7000000000025469E-3</v>
      </c>
      <c r="F23" s="171">
        <v>9.6000000000003635E-3</v>
      </c>
      <c r="G23" s="171">
        <v>1.1200000000000002E-2</v>
      </c>
      <c r="H23" s="171">
        <v>1.2700000000004366E-2</v>
      </c>
      <c r="I23" s="171">
        <v>5.3E-3</v>
      </c>
      <c r="J23" s="198"/>
      <c r="K23" s="197"/>
    </row>
    <row r="24" spans="1:11" s="162" customFormat="1">
      <c r="A24" s="175">
        <v>31594</v>
      </c>
      <c r="B24" s="171"/>
      <c r="C24" s="171">
        <v>1.2999999999992724E-2</v>
      </c>
      <c r="D24" s="171">
        <v>5.9000000000014553E-3</v>
      </c>
      <c r="E24" s="171">
        <v>9.099999999998545E-3</v>
      </c>
      <c r="F24" s="171">
        <v>1.069999999999709E-2</v>
      </c>
      <c r="G24" s="171">
        <v>8.6999999999999994E-3</v>
      </c>
      <c r="H24" s="171">
        <v>1.7099999999991268E-2</v>
      </c>
      <c r="I24" s="171">
        <v>6.3E-3</v>
      </c>
      <c r="J24" s="198"/>
      <c r="K24" s="197"/>
    </row>
    <row r="25" spans="1:11" s="162" customFormat="1">
      <c r="A25" s="175">
        <v>31625</v>
      </c>
      <c r="B25" s="171"/>
      <c r="C25" s="171">
        <v>2.3499999999985449E-2</v>
      </c>
      <c r="D25" s="171">
        <v>8.8000000000010917E-3</v>
      </c>
      <c r="E25" s="171">
        <v>1.4300000000002911E-2</v>
      </c>
      <c r="F25" s="171">
        <v>1.8799999999991997E-2</v>
      </c>
      <c r="G25" s="171">
        <v>1.6799999999999999E-2</v>
      </c>
      <c r="H25" s="171">
        <v>3.5499999999992725E-2</v>
      </c>
      <c r="I25" s="171">
        <v>1.3300000000000001E-2</v>
      </c>
      <c r="J25" s="198"/>
      <c r="K25" s="197"/>
    </row>
    <row r="26" spans="1:11" s="162" customFormat="1">
      <c r="A26" s="175">
        <v>31656</v>
      </c>
      <c r="B26" s="171"/>
      <c r="C26" s="171">
        <v>3.8300000000017459E-2</v>
      </c>
      <c r="D26" s="171">
        <v>9.3999999999959984E-3</v>
      </c>
      <c r="E26" s="171">
        <v>1.1900000000005094E-2</v>
      </c>
      <c r="F26" s="171">
        <v>1.4300000000002911E-2</v>
      </c>
      <c r="G26" s="171">
        <v>1.3999999999999999E-2</v>
      </c>
      <c r="H26" s="171">
        <v>1.7199999999993453E-2</v>
      </c>
      <c r="I26" s="171">
        <v>1.09E-2</v>
      </c>
      <c r="J26" s="198"/>
      <c r="K26" s="197"/>
    </row>
    <row r="27" spans="1:11" s="162" customFormat="1">
      <c r="A27" s="175">
        <v>31686</v>
      </c>
      <c r="B27" s="171"/>
      <c r="C27" s="171">
        <v>3.5600000000013093E-2</v>
      </c>
      <c r="D27" s="171">
        <v>1.0100000000002184E-2</v>
      </c>
      <c r="E27" s="171">
        <v>1.4300000000002911E-2</v>
      </c>
      <c r="F27" s="171">
        <v>3.0800000000017463E-2</v>
      </c>
      <c r="G27" s="171">
        <v>1.7299999999999999E-2</v>
      </c>
      <c r="H27" s="171">
        <v>1.8999999999996364E-2</v>
      </c>
      <c r="I27" s="171">
        <v>1.3899999999999999E-2</v>
      </c>
      <c r="J27" s="198"/>
      <c r="K27" s="197"/>
    </row>
    <row r="28" spans="1:11" s="162" customFormat="1">
      <c r="A28" s="175">
        <v>31717</v>
      </c>
      <c r="B28" s="171"/>
      <c r="C28" s="171">
        <v>5.4400000000023284E-2</v>
      </c>
      <c r="D28" s="171">
        <v>2.1199999999989814E-2</v>
      </c>
      <c r="E28" s="171">
        <v>3.2900000000008728E-2</v>
      </c>
      <c r="F28" s="171">
        <v>4.4300000000002913E-2</v>
      </c>
      <c r="G28" s="171">
        <v>3.7200000000000004E-2</v>
      </c>
      <c r="H28" s="171">
        <v>5.4499999999970898E-2</v>
      </c>
      <c r="I28" s="171">
        <v>2.46E-2</v>
      </c>
      <c r="J28" s="198"/>
      <c r="K28" s="197"/>
    </row>
    <row r="29" spans="1:11" s="162" customFormat="1">
      <c r="A29" s="175">
        <v>31747</v>
      </c>
      <c r="B29" s="171"/>
      <c r="C29" s="171">
        <v>0.15960000000006402</v>
      </c>
      <c r="D29" s="171">
        <v>7.4599999999991271E-2</v>
      </c>
      <c r="E29" s="171">
        <v>7.2699999999967985E-2</v>
      </c>
      <c r="F29" s="171">
        <v>0.10300000000002911</v>
      </c>
      <c r="G29" s="171">
        <v>0.10929999999999999</v>
      </c>
      <c r="H29" s="171">
        <v>0.11649999999994179</v>
      </c>
      <c r="I29" s="171">
        <v>7.5600000000000001E-2</v>
      </c>
      <c r="J29" s="198"/>
      <c r="K29" s="197"/>
    </row>
    <row r="30" spans="1:11" s="162" customFormat="1">
      <c r="A30" s="175">
        <v>31778</v>
      </c>
      <c r="B30" s="171"/>
      <c r="C30" s="171">
        <v>0.13089999999996507</v>
      </c>
      <c r="D30" s="171">
        <v>0.1430000000000291</v>
      </c>
      <c r="E30" s="171">
        <v>0.16820000000006985</v>
      </c>
      <c r="F30" s="171">
        <v>0.13750000000000001</v>
      </c>
      <c r="G30" s="171">
        <v>0.18140000000000001</v>
      </c>
      <c r="H30" s="171">
        <v>0.13210000000006403</v>
      </c>
      <c r="I30" s="171">
        <v>0.12039999999999999</v>
      </c>
      <c r="J30" s="198"/>
      <c r="K30" s="197"/>
    </row>
    <row r="31" spans="1:11" s="162" customFormat="1">
      <c r="A31" s="175">
        <v>31809</v>
      </c>
      <c r="B31" s="171"/>
      <c r="C31" s="171">
        <v>0.13110000000000582</v>
      </c>
      <c r="D31" s="171">
        <v>0.14460000000006404</v>
      </c>
      <c r="E31" s="171">
        <v>0.13940000000002328</v>
      </c>
      <c r="F31" s="171">
        <v>0.11279999999998835</v>
      </c>
      <c r="G31" s="171">
        <v>0.10769999999999999</v>
      </c>
      <c r="H31" s="171">
        <v>0.12639999999999418</v>
      </c>
      <c r="I31" s="171">
        <v>0.1411</v>
      </c>
      <c r="J31" s="173"/>
    </row>
    <row r="32" spans="1:11" s="162" customFormat="1">
      <c r="A32" s="175">
        <v>31837</v>
      </c>
      <c r="B32" s="171"/>
      <c r="C32" s="171">
        <v>0.12419999999998253</v>
      </c>
      <c r="D32" s="171">
        <v>0.13509999999994762</v>
      </c>
      <c r="E32" s="171">
        <v>0.14399999999994179</v>
      </c>
      <c r="F32" s="171">
        <v>0.11970000000001164</v>
      </c>
      <c r="G32" s="171">
        <v>0.1603</v>
      </c>
      <c r="H32" s="171">
        <v>0.16369999999995344</v>
      </c>
      <c r="I32" s="171">
        <v>0.15</v>
      </c>
      <c r="J32" s="173"/>
    </row>
    <row r="33" spans="1:10" s="162" customFormat="1">
      <c r="A33" s="175">
        <v>31868</v>
      </c>
      <c r="B33" s="171"/>
      <c r="C33" s="171">
        <v>0.2435000000000582</v>
      </c>
      <c r="D33" s="171">
        <v>0.21529999999998836</v>
      </c>
      <c r="E33" s="171">
        <v>0.20959999999991852</v>
      </c>
      <c r="F33" s="171">
        <v>0.16549999999988357</v>
      </c>
      <c r="G33" s="171">
        <v>0.21249999999999999</v>
      </c>
      <c r="H33" s="171">
        <v>0.19100000000005821</v>
      </c>
      <c r="I33" s="171">
        <v>0.20079999999999998</v>
      </c>
      <c r="J33" s="173"/>
    </row>
    <row r="34" spans="1:10" s="162" customFormat="1">
      <c r="A34" s="175">
        <v>31898</v>
      </c>
      <c r="B34" s="171"/>
      <c r="C34" s="171">
        <v>0.24929999999993016</v>
      </c>
      <c r="D34" s="171">
        <v>0.25100000000005823</v>
      </c>
      <c r="E34" s="171">
        <v>0.23140000000013969</v>
      </c>
      <c r="F34" s="171">
        <v>0.26489999999990688</v>
      </c>
      <c r="G34" s="171">
        <v>0.21420000000000003</v>
      </c>
      <c r="H34" s="171">
        <v>0.2145000000001164</v>
      </c>
      <c r="I34" s="171">
        <v>0.27579999999999999</v>
      </c>
      <c r="J34" s="173"/>
    </row>
    <row r="35" spans="1:10" s="162" customFormat="1">
      <c r="A35" s="175">
        <v>31929</v>
      </c>
      <c r="B35" s="171"/>
      <c r="C35" s="171">
        <v>0.23269999999989521</v>
      </c>
      <c r="D35" s="171">
        <v>0.27160000000003492</v>
      </c>
      <c r="E35" s="171">
        <v>0.21299999999988359</v>
      </c>
      <c r="F35" s="171">
        <v>0.26760000000009315</v>
      </c>
      <c r="G35" s="171">
        <v>0.21729999999999999</v>
      </c>
      <c r="H35" s="171">
        <v>0.19709999999991851</v>
      </c>
      <c r="I35" s="171">
        <v>0.25879999999999997</v>
      </c>
      <c r="J35" s="173"/>
    </row>
    <row r="36" spans="1:10" s="162" customFormat="1">
      <c r="A36" s="175">
        <v>31959</v>
      </c>
      <c r="B36" s="171"/>
      <c r="C36" s="171">
        <v>0.14039999999993596</v>
      </c>
      <c r="D36" s="171">
        <v>8.9100000000034929E-2</v>
      </c>
      <c r="E36" s="171">
        <v>9.9299999999930152E-2</v>
      </c>
      <c r="F36" s="171">
        <v>9.2400000000052385E-2</v>
      </c>
      <c r="G36" s="171">
        <v>9.5500000000000002E-2</v>
      </c>
      <c r="H36" s="171">
        <v>9.2100000000064033E-2</v>
      </c>
      <c r="I36" s="171">
        <v>9.3299999999999994E-2</v>
      </c>
      <c r="J36" s="173"/>
    </row>
    <row r="37" spans="1:10" s="162" customFormat="1">
      <c r="A37" s="175">
        <v>31990</v>
      </c>
      <c r="B37" s="171"/>
      <c r="C37" s="171">
        <v>6.8899999999994174E-2</v>
      </c>
      <c r="D37" s="171">
        <v>6.430000000000291E-2</v>
      </c>
      <c r="E37" s="171">
        <v>5.0899999999965077E-2</v>
      </c>
      <c r="F37" s="171">
        <v>4.4499999999970896E-2</v>
      </c>
      <c r="G37" s="171">
        <v>4.87E-2</v>
      </c>
      <c r="H37" s="171">
        <v>4.8700000000026195E-2</v>
      </c>
      <c r="I37" s="171">
        <v>4.4999999999999998E-2</v>
      </c>
      <c r="J37" s="173"/>
    </row>
    <row r="38" spans="1:10" s="162" customFormat="1">
      <c r="A38" s="175">
        <v>32021</v>
      </c>
      <c r="B38" s="171"/>
      <c r="C38" s="171">
        <v>5.8399999999965077E-2</v>
      </c>
      <c r="D38" s="171">
        <v>9.0899999999965078E-2</v>
      </c>
      <c r="E38" s="171">
        <v>7.1500000000014552E-2</v>
      </c>
      <c r="F38" s="171">
        <v>6.7300000000032015E-2</v>
      </c>
      <c r="G38" s="171">
        <v>6.88E-2</v>
      </c>
      <c r="H38" s="171">
        <v>7.7799999999988365E-2</v>
      </c>
      <c r="I38" s="171">
        <v>8.0199999999999994E-2</v>
      </c>
      <c r="J38" s="173"/>
    </row>
    <row r="39" spans="1:10" s="162" customFormat="1">
      <c r="A39" s="175">
        <v>32051</v>
      </c>
      <c r="B39" s="171"/>
      <c r="C39" s="171">
        <v>0.11229999999995925</v>
      </c>
      <c r="D39" s="171">
        <v>0.10570000000006985</v>
      </c>
      <c r="E39" s="171">
        <v>0.10880000000004657</v>
      </c>
      <c r="F39" s="171">
        <v>0.10169999999998254</v>
      </c>
      <c r="G39" s="171">
        <v>0.1137</v>
      </c>
      <c r="H39" s="171">
        <v>0.11220000000001164</v>
      </c>
      <c r="I39" s="171">
        <v>0.1115</v>
      </c>
      <c r="J39" s="173"/>
    </row>
    <row r="40" spans="1:10" s="162" customFormat="1">
      <c r="A40" s="175">
        <v>32082</v>
      </c>
      <c r="B40" s="171"/>
      <c r="C40" s="171">
        <v>0.11990000000005238</v>
      </c>
      <c r="D40" s="171">
        <v>0.14000000000000001</v>
      </c>
      <c r="E40" s="171">
        <v>0.14929999999993016</v>
      </c>
      <c r="F40" s="171">
        <v>0.1339999999999418</v>
      </c>
      <c r="G40" s="171">
        <v>0.1421</v>
      </c>
      <c r="H40" s="171">
        <v>0.15080000000001748</v>
      </c>
      <c r="I40" s="171">
        <v>0.1447</v>
      </c>
      <c r="J40" s="173"/>
    </row>
    <row r="41" spans="1:10" s="162" customFormat="1">
      <c r="A41" s="175">
        <v>32112</v>
      </c>
      <c r="B41" s="171"/>
      <c r="C41" s="171">
        <v>0.12570000000006984</v>
      </c>
      <c r="D41" s="171">
        <v>0.16320000000006984</v>
      </c>
      <c r="E41" s="171">
        <v>0.13970000000001165</v>
      </c>
      <c r="F41" s="171">
        <v>0.15919999999998255</v>
      </c>
      <c r="G41" s="171">
        <v>0.1295</v>
      </c>
      <c r="H41" s="171">
        <v>0.14149999999994178</v>
      </c>
      <c r="I41" s="171">
        <v>0.15890000000000001</v>
      </c>
      <c r="J41" s="173"/>
    </row>
    <row r="42" spans="1:10" s="162" customFormat="1">
      <c r="A42" s="175">
        <v>32143</v>
      </c>
      <c r="B42" s="171"/>
      <c r="C42" s="171">
        <v>0.15789999999993598</v>
      </c>
      <c r="D42" s="171">
        <v>0.21160000000003493</v>
      </c>
      <c r="E42" s="171">
        <v>0.18970000000001164</v>
      </c>
      <c r="F42" s="171">
        <v>0.1469999999999709</v>
      </c>
      <c r="G42" s="171">
        <v>0.19120000000000001</v>
      </c>
      <c r="H42" s="171">
        <v>0.18890000000013971</v>
      </c>
      <c r="I42" s="171">
        <v>0.19140000000000001</v>
      </c>
      <c r="J42" s="173"/>
    </row>
    <row r="43" spans="1:10" s="162" customFormat="1">
      <c r="A43" s="175">
        <v>32174</v>
      </c>
      <c r="B43" s="171"/>
      <c r="C43" s="171">
        <v>0.16890000000013969</v>
      </c>
      <c r="D43" s="171">
        <v>0.1789000000001397</v>
      </c>
      <c r="E43" s="171">
        <v>0.1580999999999767</v>
      </c>
      <c r="F43" s="171">
        <v>0.13380000000004658</v>
      </c>
      <c r="G43" s="171">
        <v>0.16079999999999997</v>
      </c>
      <c r="H43" s="171">
        <v>0.15699999999997089</v>
      </c>
      <c r="I43" s="171">
        <v>0.17649999999999999</v>
      </c>
      <c r="J43" s="173"/>
    </row>
    <row r="44" spans="1:10" s="162" customFormat="1">
      <c r="A44" s="175">
        <v>32203</v>
      </c>
      <c r="B44" s="171"/>
      <c r="C44" s="171">
        <v>0.21910000000003493</v>
      </c>
      <c r="D44" s="171">
        <v>0.18880000000004657</v>
      </c>
      <c r="E44" s="171">
        <v>0.18089999999996509</v>
      </c>
      <c r="F44" s="171">
        <v>0.1864999999999418</v>
      </c>
      <c r="G44" s="171">
        <v>0.18820000000000001</v>
      </c>
      <c r="H44" s="171">
        <v>0.17600000000005822</v>
      </c>
      <c r="I44" s="171">
        <v>0.18160000000000001</v>
      </c>
      <c r="J44" s="173"/>
    </row>
    <row r="45" spans="1:10" s="162" customFormat="1">
      <c r="A45" s="175">
        <v>32234</v>
      </c>
      <c r="B45" s="171"/>
      <c r="C45" s="171">
        <v>0.19880000000004658</v>
      </c>
      <c r="D45" s="171">
        <v>0.19690000000002328</v>
      </c>
      <c r="E45" s="171">
        <v>0.18329999999987195</v>
      </c>
      <c r="F45" s="171">
        <v>0.21170000000012806</v>
      </c>
      <c r="G45" s="171">
        <v>0.17069999999999999</v>
      </c>
      <c r="H45" s="171">
        <v>0.19290000000008148</v>
      </c>
      <c r="I45" s="171">
        <v>0.20329999999999998</v>
      </c>
      <c r="J45" s="173"/>
    </row>
    <row r="46" spans="1:10" s="162" customFormat="1">
      <c r="A46" s="175">
        <v>32264</v>
      </c>
      <c r="B46" s="171"/>
      <c r="C46" s="171">
        <v>0.17140000000013969</v>
      </c>
      <c r="D46" s="171">
        <v>0.18579999999987196</v>
      </c>
      <c r="E46" s="171">
        <v>0.18239999999990686</v>
      </c>
      <c r="F46" s="171">
        <v>0.16250000000000001</v>
      </c>
      <c r="G46" s="171">
        <v>0.18659999999999999</v>
      </c>
      <c r="H46" s="171">
        <v>0.17420000000012806</v>
      </c>
      <c r="I46" s="171">
        <v>0.19510000000000002</v>
      </c>
      <c r="J46" s="173"/>
    </row>
    <row r="47" spans="1:10" s="162" customFormat="1">
      <c r="A47" s="175">
        <v>32295</v>
      </c>
      <c r="B47" s="171"/>
      <c r="C47" s="171">
        <v>0.21089999999996509</v>
      </c>
      <c r="D47" s="171">
        <v>0.20329999999987194</v>
      </c>
      <c r="E47" s="171">
        <v>0.22279999999998837</v>
      </c>
      <c r="F47" s="171">
        <v>0.21700000000011641</v>
      </c>
      <c r="G47" s="171">
        <v>0.23269999999999999</v>
      </c>
      <c r="H47" s="171">
        <v>0.22</v>
      </c>
      <c r="I47" s="171">
        <v>0.20829999999999999</v>
      </c>
      <c r="J47" s="173"/>
    </row>
    <row r="48" spans="1:10" s="162" customFormat="1">
      <c r="A48" s="175">
        <v>32325</v>
      </c>
      <c r="B48" s="171"/>
      <c r="C48" s="171">
        <v>0.20510000000009312</v>
      </c>
      <c r="D48" s="171">
        <v>0.20869999999995342</v>
      </c>
      <c r="E48" s="171">
        <v>0.23019999999989524</v>
      </c>
      <c r="F48" s="171">
        <v>0.2264999999999418</v>
      </c>
      <c r="G48" s="171">
        <v>0.23100000000000001</v>
      </c>
      <c r="H48" s="171">
        <v>0.21910000000003493</v>
      </c>
      <c r="I48" s="171">
        <v>0.21539999999999998</v>
      </c>
      <c r="J48" s="173"/>
    </row>
    <row r="49" spans="1:10" s="162" customFormat="1">
      <c r="A49" s="175">
        <v>32356</v>
      </c>
      <c r="B49" s="171"/>
      <c r="C49" s="171">
        <v>0.21670000000012807</v>
      </c>
      <c r="D49" s="171">
        <v>0.21739999999990686</v>
      </c>
      <c r="E49" s="171">
        <v>0.20630000000004656</v>
      </c>
      <c r="F49" s="171">
        <v>0.19670000000012805</v>
      </c>
      <c r="G49" s="171">
        <v>0.20170000000000002</v>
      </c>
      <c r="H49" s="171">
        <v>0.21589999999996506</v>
      </c>
      <c r="I49" s="171">
        <v>0.22899999999999998</v>
      </c>
      <c r="J49" s="173"/>
    </row>
    <row r="50" spans="1:10" s="162" customFormat="1">
      <c r="A50" s="175">
        <v>32387</v>
      </c>
      <c r="B50" s="171"/>
      <c r="C50" s="171">
        <v>0.22989999999990687</v>
      </c>
      <c r="D50" s="171">
        <v>0.25160000000003491</v>
      </c>
      <c r="E50" s="171">
        <v>0.26929999999993015</v>
      </c>
      <c r="F50" s="171">
        <v>0.23600000000005822</v>
      </c>
      <c r="G50" s="171">
        <v>0.27039999999999997</v>
      </c>
      <c r="H50" s="171">
        <v>0.27450000000011643</v>
      </c>
      <c r="I50" s="171">
        <v>0.2576</v>
      </c>
      <c r="J50" s="173"/>
    </row>
    <row r="51" spans="1:10" s="162" customFormat="1">
      <c r="A51" s="175">
        <v>32417</v>
      </c>
      <c r="B51" s="171"/>
      <c r="C51" s="171">
        <v>0.2755999999999767</v>
      </c>
      <c r="D51" s="171">
        <v>0.26529999999998838</v>
      </c>
      <c r="E51" s="171">
        <v>0.26690000000002329</v>
      </c>
      <c r="F51" s="171">
        <v>0.28480000000010475</v>
      </c>
      <c r="G51" s="171">
        <v>0.26419999999999999</v>
      </c>
      <c r="H51" s="171">
        <v>0.25619999999995341</v>
      </c>
      <c r="I51" s="171">
        <v>0.27579999999999999</v>
      </c>
      <c r="J51" s="173"/>
    </row>
    <row r="52" spans="1:10" s="162" customFormat="1">
      <c r="A52" s="175">
        <v>32448</v>
      </c>
      <c r="B52" s="171"/>
      <c r="C52" s="171">
        <v>0.26200000000011642</v>
      </c>
      <c r="D52" s="171">
        <v>0.27700000000011643</v>
      </c>
      <c r="E52" s="171">
        <v>0.2814999999999418</v>
      </c>
      <c r="F52" s="171">
        <v>0.25769999999989524</v>
      </c>
      <c r="G52" s="171">
        <v>0.26769999999999999</v>
      </c>
      <c r="H52" s="171">
        <v>0.2794000000000233</v>
      </c>
      <c r="I52" s="171">
        <v>0.2797</v>
      </c>
      <c r="J52" s="173"/>
    </row>
    <row r="53" spans="1:10" s="162" customFormat="1">
      <c r="A53" s="175">
        <v>32478</v>
      </c>
      <c r="B53" s="171"/>
      <c r="C53" s="171">
        <v>0.25380000000004654</v>
      </c>
      <c r="D53" s="171">
        <v>0.2823000000001048</v>
      </c>
      <c r="E53" s="171">
        <v>0.28429999999993016</v>
      </c>
      <c r="F53" s="171">
        <v>0.2789000000001397</v>
      </c>
      <c r="G53" s="171">
        <v>0.27929999999999999</v>
      </c>
      <c r="H53" s="171">
        <v>0.28700000000011644</v>
      </c>
      <c r="I53" s="171">
        <v>0.28889999999999999</v>
      </c>
      <c r="J53" s="173"/>
    </row>
    <row r="54" spans="1:10" s="162" customFormat="1">
      <c r="A54" s="175">
        <v>32509</v>
      </c>
      <c r="B54" s="171"/>
      <c r="C54" s="171">
        <v>0.33780000000027938</v>
      </c>
      <c r="D54" s="171">
        <v>0.3909000000002561</v>
      </c>
      <c r="E54" s="171">
        <v>0.35479999999981371</v>
      </c>
      <c r="F54" s="171">
        <v>0.31109999999986032</v>
      </c>
      <c r="G54" s="171">
        <v>0.34869999999999995</v>
      </c>
      <c r="H54" s="171">
        <v>0.37489999999990686</v>
      </c>
      <c r="I54" s="171">
        <v>0.35560000000000003</v>
      </c>
      <c r="J54" s="173"/>
    </row>
    <row r="55" spans="1:10" s="162" customFormat="1">
      <c r="A55" s="175">
        <v>32540</v>
      </c>
      <c r="B55" s="171"/>
      <c r="C55" s="171">
        <v>0.18410000000003493</v>
      </c>
      <c r="D55" s="171">
        <v>0.13059999999997671</v>
      </c>
      <c r="E55" s="171">
        <v>0.16350000000005821</v>
      </c>
      <c r="F55" s="171">
        <v>0.1400999999999476</v>
      </c>
      <c r="G55" s="171">
        <v>0.1666</v>
      </c>
      <c r="H55" s="171">
        <v>0.16779999999998835</v>
      </c>
      <c r="I55" s="171">
        <v>0.11800000000000001</v>
      </c>
      <c r="J55" s="173"/>
    </row>
    <row r="56" spans="1:10" s="162" customFormat="1">
      <c r="A56" s="175">
        <v>32568</v>
      </c>
      <c r="B56" s="171"/>
      <c r="C56" s="171">
        <v>0.10220000000001164</v>
      </c>
      <c r="D56" s="171">
        <v>5.8300000000017463E-2</v>
      </c>
      <c r="E56" s="171">
        <v>5.9000000000014555E-2</v>
      </c>
      <c r="F56" s="171">
        <v>6.4599999999991276E-2</v>
      </c>
      <c r="G56" s="171">
        <v>6.8199999999999997E-2</v>
      </c>
      <c r="H56" s="171">
        <v>6.8199999999997096E-2</v>
      </c>
      <c r="I56" s="171">
        <v>4.2300000000000004E-2</v>
      </c>
      <c r="J56" s="173"/>
    </row>
    <row r="57" spans="1:10" s="162" customFormat="1">
      <c r="A57" s="175">
        <v>32599</v>
      </c>
      <c r="B57" s="171"/>
      <c r="C57" s="171">
        <v>9.9600000000064026E-2</v>
      </c>
      <c r="D57" s="171">
        <v>5.3399999999965073E-2</v>
      </c>
      <c r="E57" s="171">
        <v>8.0599999999976718E-2</v>
      </c>
      <c r="F57" s="171">
        <v>0.10020000000004074</v>
      </c>
      <c r="G57" s="171">
        <v>9.6000000000000002E-2</v>
      </c>
      <c r="H57" s="171">
        <v>8.3300000000017457E-2</v>
      </c>
      <c r="I57" s="171">
        <v>5.1699999999999996E-2</v>
      </c>
      <c r="J57" s="173"/>
    </row>
    <row r="58" spans="1:10" s="162" customFormat="1">
      <c r="A58" s="175">
        <v>32629</v>
      </c>
      <c r="B58" s="171"/>
      <c r="C58" s="171">
        <v>0.16220000000001164</v>
      </c>
      <c r="D58" s="171">
        <v>0.13289999999993596</v>
      </c>
      <c r="E58" s="171">
        <v>0.16670000000012805</v>
      </c>
      <c r="F58" s="171">
        <v>0.16589999999996508</v>
      </c>
      <c r="G58" s="171">
        <v>0.15560000000000002</v>
      </c>
      <c r="H58" s="171">
        <v>0.17920000000012806</v>
      </c>
      <c r="I58" s="171">
        <v>0.12759999999999999</v>
      </c>
      <c r="J58" s="173"/>
    </row>
    <row r="59" spans="1:10" s="162" customFormat="1">
      <c r="A59" s="175">
        <v>32660</v>
      </c>
      <c r="B59" s="171">
        <v>0.1968</v>
      </c>
      <c r="C59" s="171">
        <v>0.26500000000000001</v>
      </c>
      <c r="D59" s="171">
        <v>0.27959999999991852</v>
      </c>
      <c r="E59" s="171">
        <v>0.29399999999994181</v>
      </c>
      <c r="F59" s="171">
        <v>0.2529000000000815</v>
      </c>
      <c r="G59" s="171">
        <v>0.28190000000000004</v>
      </c>
      <c r="H59" s="171">
        <v>0.2864999999999418</v>
      </c>
      <c r="I59" s="171">
        <v>0.26769999999999999</v>
      </c>
      <c r="J59" s="173"/>
    </row>
    <row r="60" spans="1:10" s="162" customFormat="1">
      <c r="A60" s="175">
        <v>32690</v>
      </c>
      <c r="B60" s="171">
        <v>0.35909999999999997</v>
      </c>
      <c r="C60" s="171">
        <v>0.28600000000005821</v>
      </c>
      <c r="D60" s="171">
        <v>0.33859999999986029</v>
      </c>
      <c r="E60" s="171">
        <v>0.27399999999994179</v>
      </c>
      <c r="F60" s="171">
        <v>0.2805999999999767</v>
      </c>
      <c r="G60" s="171">
        <v>0.26489999999999997</v>
      </c>
      <c r="H60" s="171">
        <v>0.27739999999990689</v>
      </c>
      <c r="I60" s="171">
        <v>0.37880000000000003</v>
      </c>
      <c r="J60" s="173"/>
    </row>
    <row r="61" spans="1:10" s="162" customFormat="1">
      <c r="A61" s="175">
        <v>32721</v>
      </c>
      <c r="B61" s="171">
        <v>0.36909999999999998</v>
      </c>
      <c r="C61" s="171">
        <v>0.36320000000006986</v>
      </c>
      <c r="D61" s="171">
        <v>0.33380000000004656</v>
      </c>
      <c r="E61" s="171">
        <v>0.33179999999993015</v>
      </c>
      <c r="F61" s="171">
        <v>0.3095000000001164</v>
      </c>
      <c r="G61" s="171">
        <v>0.31780000000000003</v>
      </c>
      <c r="H61" s="171">
        <v>0.33710000000020957</v>
      </c>
      <c r="I61" s="171">
        <v>0.36479999999999996</v>
      </c>
      <c r="J61" s="173"/>
    </row>
    <row r="62" spans="1:10" s="162" customFormat="1">
      <c r="A62" s="175">
        <v>32752</v>
      </c>
      <c r="B62" s="171">
        <v>0.3992</v>
      </c>
      <c r="C62" s="171">
        <v>0.37070000000006986</v>
      </c>
      <c r="D62" s="171">
        <v>0.34070000000006984</v>
      </c>
      <c r="E62" s="171">
        <v>0.36349999999976718</v>
      </c>
      <c r="F62" s="171">
        <v>0.35830000000016299</v>
      </c>
      <c r="G62" s="171">
        <v>0.36229999999999996</v>
      </c>
      <c r="H62" s="171">
        <v>0.37559999999997673</v>
      </c>
      <c r="I62" s="171">
        <v>0.38919999999999999</v>
      </c>
      <c r="J62" s="173"/>
    </row>
    <row r="63" spans="1:10" s="162" customFormat="1">
      <c r="A63" s="175">
        <v>32782</v>
      </c>
      <c r="B63" s="171">
        <v>0.40639999999999998</v>
      </c>
      <c r="C63" s="171">
        <v>0.39299999999988361</v>
      </c>
      <c r="D63" s="171">
        <v>0.38669999999983701</v>
      </c>
      <c r="E63" s="171">
        <v>0.38760000000009315</v>
      </c>
      <c r="F63" s="171">
        <v>0.37289999999979045</v>
      </c>
      <c r="G63" s="171">
        <v>0.3931</v>
      </c>
      <c r="H63" s="171">
        <v>0.39770000000018624</v>
      </c>
      <c r="I63" s="171">
        <v>0.39700000000000002</v>
      </c>
      <c r="J63" s="173"/>
    </row>
    <row r="64" spans="1:10" s="162" customFormat="1">
      <c r="A64" s="175">
        <v>32813</v>
      </c>
      <c r="B64" s="171">
        <v>0.40479999999999999</v>
      </c>
      <c r="C64" s="171">
        <v>0.46989999999990689</v>
      </c>
      <c r="D64" s="171">
        <v>0.45479999999981374</v>
      </c>
      <c r="E64" s="171">
        <v>0.48469999999972058</v>
      </c>
      <c r="F64" s="171">
        <v>0.42960000000020954</v>
      </c>
      <c r="G64" s="171">
        <v>0.50360000000000005</v>
      </c>
      <c r="H64" s="171">
        <v>0.47820000000006985</v>
      </c>
      <c r="I64" s="171">
        <v>0.44270000000000004</v>
      </c>
      <c r="J64" s="173"/>
    </row>
    <row r="65" spans="1:10" s="162" customFormat="1">
      <c r="A65" s="175">
        <v>32843</v>
      </c>
      <c r="B65" s="171">
        <v>0.47130000000000005</v>
      </c>
      <c r="C65" s="171">
        <v>0.47340000000025612</v>
      </c>
      <c r="D65" s="171">
        <v>0.5146999999997206</v>
      </c>
      <c r="E65" s="171">
        <v>0.51280000000027937</v>
      </c>
      <c r="F65" s="171">
        <v>0.51820000000006983</v>
      </c>
      <c r="G65" s="171">
        <v>0.50690000000000002</v>
      </c>
      <c r="H65" s="171">
        <v>0.51500000000000001</v>
      </c>
      <c r="I65" s="171">
        <v>0.49390000000000001</v>
      </c>
      <c r="J65" s="173"/>
    </row>
    <row r="66" spans="1:10" s="162" customFormat="1">
      <c r="A66" s="175">
        <v>32874</v>
      </c>
      <c r="B66" s="171">
        <v>0.61460000000000004</v>
      </c>
      <c r="C66" s="171">
        <v>0.74300000000046562</v>
      </c>
      <c r="D66" s="171">
        <v>0.72839999999967409</v>
      </c>
      <c r="E66" s="171">
        <v>0.68189999999944118</v>
      </c>
      <c r="F66" s="171">
        <v>0.74530000000027941</v>
      </c>
      <c r="G66" s="171">
        <v>0.67669999999999997</v>
      </c>
      <c r="H66" s="171">
        <v>0.67550000000046562</v>
      </c>
      <c r="I66" s="171">
        <v>0.71900000000000008</v>
      </c>
      <c r="J66" s="173"/>
    </row>
    <row r="67" spans="1:10" s="162" customFormat="1">
      <c r="A67" s="175">
        <v>32905</v>
      </c>
      <c r="B67" s="171">
        <v>0.81290000000000007</v>
      </c>
      <c r="C67" s="171">
        <v>0.77229999999981369</v>
      </c>
      <c r="D67" s="171">
        <v>0.67520000000018632</v>
      </c>
      <c r="E67" s="171">
        <v>0.73989999999990685</v>
      </c>
      <c r="F67" s="171">
        <v>0.70160000000032596</v>
      </c>
      <c r="G67" s="171">
        <v>0.75870000000000004</v>
      </c>
      <c r="H67" s="171">
        <v>0.75729999999981379</v>
      </c>
      <c r="I67" s="171">
        <v>0.7168000000000001</v>
      </c>
      <c r="J67" s="173"/>
    </row>
    <row r="68" spans="1:10" s="162" customFormat="1">
      <c r="A68" s="175">
        <v>32933</v>
      </c>
      <c r="B68" s="171">
        <v>0.83950000000000002</v>
      </c>
      <c r="C68" s="171">
        <v>0.79680000000051221</v>
      </c>
      <c r="D68" s="171">
        <v>0.8075</v>
      </c>
      <c r="E68" s="171">
        <v>0.82180000000051223</v>
      </c>
      <c r="F68" s="171">
        <v>0.79109999999986025</v>
      </c>
      <c r="G68" s="171">
        <v>0.80650000000000011</v>
      </c>
      <c r="H68" s="171">
        <v>0.82390000000013974</v>
      </c>
      <c r="I68" s="171">
        <v>0.81319999999999992</v>
      </c>
      <c r="J68" s="173"/>
    </row>
    <row r="69" spans="1:10" s="162" customFormat="1">
      <c r="A69" s="175">
        <v>32964</v>
      </c>
      <c r="B69" s="171">
        <v>0.28350000000000003</v>
      </c>
      <c r="C69" s="171">
        <v>0.22290000000008148</v>
      </c>
      <c r="D69" s="171">
        <v>0.17239999999990688</v>
      </c>
      <c r="E69" s="171">
        <v>0.14669999999998254</v>
      </c>
      <c r="F69" s="171">
        <v>0.20190000000002328</v>
      </c>
      <c r="G69" s="171">
        <v>0.1368</v>
      </c>
      <c r="H69" s="171">
        <v>0.15520000000004075</v>
      </c>
      <c r="I69" s="171">
        <v>0.1133</v>
      </c>
      <c r="J69" s="173"/>
    </row>
    <row r="70" spans="1:10" s="162" customFormat="1">
      <c r="A70" s="175">
        <v>32994</v>
      </c>
      <c r="B70" s="171">
        <v>5.9299999999999999E-2</v>
      </c>
      <c r="C70" s="171">
        <v>0.11229999999995925</v>
      </c>
      <c r="D70" s="171">
        <v>9.6300000000046571E-2</v>
      </c>
      <c r="E70" s="171">
        <v>7.3099999999976711E-2</v>
      </c>
      <c r="F70" s="171">
        <v>8.5299999999988357E-2</v>
      </c>
      <c r="G70" s="171">
        <v>7.3399999999999993E-2</v>
      </c>
      <c r="H70" s="171">
        <v>7.5899999999965079E-2</v>
      </c>
      <c r="I70" s="171">
        <v>9.0700000000000003E-2</v>
      </c>
      <c r="J70" s="173"/>
    </row>
    <row r="71" spans="1:10" s="162" customFormat="1">
      <c r="A71" s="175">
        <v>33025</v>
      </c>
      <c r="B71" s="171">
        <v>9.9399999999999988E-2</v>
      </c>
      <c r="C71" s="171">
        <v>0.10559999999997671</v>
      </c>
      <c r="D71" s="171">
        <v>0.1275</v>
      </c>
      <c r="E71" s="171">
        <v>0.11639999999999417</v>
      </c>
      <c r="F71" s="171">
        <v>0.11699999999997089</v>
      </c>
      <c r="G71" s="171">
        <v>0.11800000000000001</v>
      </c>
      <c r="H71" s="171">
        <v>0.11749999999999999</v>
      </c>
      <c r="I71" s="171">
        <v>9.0200000000000002E-2</v>
      </c>
      <c r="J71" s="173"/>
    </row>
    <row r="72" spans="1:10" s="162" customFormat="1">
      <c r="A72" s="175">
        <v>33055</v>
      </c>
      <c r="B72" s="171">
        <v>0.1201</v>
      </c>
      <c r="C72" s="171">
        <v>0.13630000000004658</v>
      </c>
      <c r="D72" s="171">
        <v>0.14710000000006404</v>
      </c>
      <c r="E72" s="171">
        <v>0.12619999999995343</v>
      </c>
      <c r="F72" s="171">
        <v>0.11309999999997672</v>
      </c>
      <c r="G72" s="171">
        <v>0.1353</v>
      </c>
      <c r="H72" s="171">
        <v>0.12919999999998255</v>
      </c>
      <c r="I72" s="171">
        <v>0.1298</v>
      </c>
      <c r="J72" s="173"/>
    </row>
    <row r="73" spans="1:10" s="162" customFormat="1">
      <c r="A73" s="175">
        <v>33086</v>
      </c>
      <c r="B73" s="171">
        <v>0.13619999999999999</v>
      </c>
      <c r="C73" s="171">
        <v>0.13830000000001746</v>
      </c>
      <c r="D73" s="171">
        <v>0.12860000000000582</v>
      </c>
      <c r="E73" s="171">
        <v>0.12179999999993014</v>
      </c>
      <c r="F73" s="171">
        <v>0.11830000000001746</v>
      </c>
      <c r="G73" s="171">
        <v>0.14080000000000001</v>
      </c>
      <c r="H73" s="171">
        <v>0.12880000000004657</v>
      </c>
      <c r="I73" s="171">
        <v>0.1293</v>
      </c>
      <c r="J73" s="173"/>
    </row>
    <row r="74" spans="1:10" s="162" customFormat="1">
      <c r="A74" s="175">
        <v>33117</v>
      </c>
      <c r="B74" s="171">
        <v>0.128</v>
      </c>
      <c r="C74" s="171">
        <v>0.1374000000000524</v>
      </c>
      <c r="D74" s="171">
        <v>0.13119999999995344</v>
      </c>
      <c r="E74" s="171">
        <v>0.1425999999999476</v>
      </c>
      <c r="F74" s="171">
        <v>0.13130000000004657</v>
      </c>
      <c r="G74" s="171">
        <v>0.1361</v>
      </c>
      <c r="H74" s="171">
        <v>0.14410000000003492</v>
      </c>
      <c r="I74" s="171">
        <v>0.11720000000000001</v>
      </c>
      <c r="J74" s="173"/>
    </row>
    <row r="75" spans="1:10" s="162" customFormat="1">
      <c r="A75" s="175">
        <v>33147</v>
      </c>
      <c r="B75" s="171">
        <v>0.12970000000000001</v>
      </c>
      <c r="C75" s="171">
        <v>0.16899999999994178</v>
      </c>
      <c r="D75" s="171">
        <v>0.14039999999993596</v>
      </c>
      <c r="E75" s="171">
        <v>0.14429999999993015</v>
      </c>
      <c r="F75" s="171">
        <v>0.15830000000001745</v>
      </c>
      <c r="G75" s="171">
        <v>0.16079999999999997</v>
      </c>
      <c r="H75" s="171">
        <v>0.14360000000000583</v>
      </c>
      <c r="I75" s="171">
        <v>0.1416</v>
      </c>
      <c r="J75" s="173"/>
    </row>
    <row r="76" spans="1:10" s="162" customFormat="1">
      <c r="A76" s="175">
        <v>33178</v>
      </c>
      <c r="B76" s="171">
        <v>0.1686</v>
      </c>
      <c r="C76" s="171">
        <v>0.16010000000009314</v>
      </c>
      <c r="D76" s="171">
        <v>0.16739999999990687</v>
      </c>
      <c r="E76" s="171">
        <v>0.16920000000012805</v>
      </c>
      <c r="F76" s="171">
        <v>0.18559999999997673</v>
      </c>
      <c r="G76" s="171">
        <v>0.17829999999999999</v>
      </c>
      <c r="H76" s="171">
        <v>0.16809999999997671</v>
      </c>
      <c r="I76" s="171">
        <v>0.17449999999999999</v>
      </c>
      <c r="J76" s="173"/>
    </row>
    <row r="77" spans="1:10" s="162" customFormat="1">
      <c r="A77" s="175">
        <v>33208</v>
      </c>
      <c r="B77" s="171">
        <v>0.18</v>
      </c>
      <c r="C77" s="171">
        <v>0.17070000000006985</v>
      </c>
      <c r="D77" s="171">
        <v>0.18869999999995343</v>
      </c>
      <c r="E77" s="171">
        <v>0.19140000000013971</v>
      </c>
      <c r="F77" s="171">
        <v>0.16029999999998837</v>
      </c>
      <c r="G77" s="171">
        <v>0.2041</v>
      </c>
      <c r="H77" s="171">
        <v>0.1844000000000233</v>
      </c>
      <c r="I77" s="171">
        <v>0.1646</v>
      </c>
      <c r="J77" s="173"/>
    </row>
    <row r="78" spans="1:10" s="162" customFormat="1">
      <c r="A78" s="175">
        <v>33239</v>
      </c>
      <c r="B78" s="171">
        <v>0.17699999999999999</v>
      </c>
      <c r="C78" s="171">
        <v>0.24429999999993016</v>
      </c>
      <c r="D78" s="171">
        <v>0.19910000000003492</v>
      </c>
      <c r="E78" s="171">
        <v>0.20950000000011643</v>
      </c>
      <c r="F78" s="171">
        <v>0.21019999999989522</v>
      </c>
      <c r="G78" s="171">
        <v>0.2165</v>
      </c>
      <c r="H78" s="171">
        <v>0.20749999999999999</v>
      </c>
      <c r="I78" s="171">
        <v>0.1993</v>
      </c>
      <c r="J78" s="173"/>
    </row>
    <row r="79" spans="1:10" s="162" customFormat="1">
      <c r="A79" s="175">
        <v>33270</v>
      </c>
      <c r="B79" s="171">
        <v>0.2102</v>
      </c>
      <c r="C79" s="171">
        <v>0.1939999999999418</v>
      </c>
      <c r="D79" s="171">
        <v>0.21529999999998836</v>
      </c>
      <c r="E79" s="171">
        <v>0.20200000000011642</v>
      </c>
      <c r="F79" s="171">
        <v>0.20540000000008149</v>
      </c>
      <c r="G79" s="171">
        <v>0.20190000000000002</v>
      </c>
      <c r="H79" s="171">
        <v>0.20720000000001165</v>
      </c>
      <c r="I79" s="171">
        <v>0.21109999999999998</v>
      </c>
      <c r="J79" s="173"/>
    </row>
    <row r="80" spans="1:10" s="162" customFormat="1">
      <c r="A80" s="175">
        <v>33298</v>
      </c>
      <c r="B80" s="171">
        <v>9.1899999999999996E-2</v>
      </c>
      <c r="C80" s="171">
        <v>9.9900000000052391E-2</v>
      </c>
      <c r="D80" s="171">
        <v>6.5999999999985445E-2</v>
      </c>
      <c r="E80" s="171">
        <v>0.11789999999993597</v>
      </c>
      <c r="F80" s="171">
        <v>7.4800000000032008E-2</v>
      </c>
      <c r="G80" s="171">
        <v>0.16510000000000002</v>
      </c>
      <c r="H80" s="171">
        <v>0.11919999999998254</v>
      </c>
      <c r="I80" s="171">
        <v>7.2499999999999995E-2</v>
      </c>
      <c r="J80" s="173"/>
    </row>
    <row r="81" spans="1:11" s="162" customFormat="1">
      <c r="A81" s="175">
        <v>33329</v>
      </c>
      <c r="B81" s="171">
        <v>7.8100000000000003E-2</v>
      </c>
      <c r="C81" s="171">
        <v>7.930000000000291E-2</v>
      </c>
      <c r="D81" s="171">
        <v>8.6199999999953439E-2</v>
      </c>
      <c r="E81" s="171">
        <v>5.0100000000020371E-2</v>
      </c>
      <c r="F81" s="171">
        <v>7.1900000000023279E-2</v>
      </c>
      <c r="G81" s="171">
        <v>4.4199999999999996E-2</v>
      </c>
      <c r="H81" s="171">
        <v>4.9899999999979627E-2</v>
      </c>
      <c r="I81" s="171">
        <v>8.7400000000000005E-2</v>
      </c>
      <c r="J81" s="173"/>
    </row>
    <row r="82" spans="1:11" s="162" customFormat="1">
      <c r="A82" s="175">
        <v>33359</v>
      </c>
      <c r="B82" s="171">
        <v>7.4800000000000005E-2</v>
      </c>
      <c r="C82" s="171">
        <v>8.9299999999930157E-2</v>
      </c>
      <c r="D82" s="171">
        <v>7.0500000000029109E-2</v>
      </c>
      <c r="E82" s="171">
        <v>6.6800000000002913E-2</v>
      </c>
      <c r="F82" s="171">
        <v>5.7600000000020371E-2</v>
      </c>
      <c r="G82" s="171">
        <v>7.51E-2</v>
      </c>
      <c r="H82" s="171">
        <v>7.4300000000002905E-2</v>
      </c>
      <c r="I82" s="171">
        <v>6.5199999999999994E-2</v>
      </c>
      <c r="J82" s="173"/>
    </row>
    <row r="83" spans="1:11" s="162" customFormat="1">
      <c r="A83" s="175">
        <v>33390</v>
      </c>
      <c r="B83" s="171">
        <v>8.48E-2</v>
      </c>
      <c r="C83" s="171">
        <v>0.1130000000000291</v>
      </c>
      <c r="D83" s="171">
        <v>0.11720000000001164</v>
      </c>
      <c r="E83" s="171">
        <v>0.10830000000001747</v>
      </c>
      <c r="F83" s="171">
        <v>9.7799999999988355E-2</v>
      </c>
      <c r="G83" s="171">
        <v>0.1018</v>
      </c>
      <c r="H83" s="171">
        <v>0.11190000000002329</v>
      </c>
      <c r="I83" s="171">
        <v>9.8599999999999993E-2</v>
      </c>
      <c r="J83" s="173"/>
    </row>
    <row r="84" spans="1:11" s="162" customFormat="1">
      <c r="A84" s="175">
        <v>33420</v>
      </c>
      <c r="B84" s="171">
        <v>0.13220000000000001</v>
      </c>
      <c r="C84" s="171">
        <v>0.13289999999993596</v>
      </c>
      <c r="D84" s="171">
        <v>0.13309999999997671</v>
      </c>
      <c r="E84" s="171">
        <v>0.12139999999999418</v>
      </c>
      <c r="F84" s="171">
        <v>0.1130000000000291</v>
      </c>
      <c r="G84" s="190">
        <v>0.1125</v>
      </c>
      <c r="H84" s="171">
        <v>0.12410000000003492</v>
      </c>
      <c r="I84" s="171">
        <v>0.1283</v>
      </c>
      <c r="J84" s="173"/>
    </row>
    <row r="85" spans="1:11" s="162" customFormat="1">
      <c r="A85" s="175">
        <v>33451</v>
      </c>
      <c r="B85" s="171">
        <v>0.1525</v>
      </c>
      <c r="C85" s="171">
        <v>0.13589999999996508</v>
      </c>
      <c r="D85" s="171">
        <v>0.15490000000005238</v>
      </c>
      <c r="E85" s="171">
        <v>0.15619999999995343</v>
      </c>
      <c r="F85" s="171">
        <v>0.14419999999998254</v>
      </c>
      <c r="G85" s="170">
        <v>0.149696</v>
      </c>
      <c r="H85" s="171">
        <v>0.15630000000004657</v>
      </c>
      <c r="I85" s="171">
        <v>0.15490000000000001</v>
      </c>
      <c r="J85" s="173"/>
    </row>
    <row r="86" spans="1:11" s="162" customFormat="1">
      <c r="A86" s="175">
        <v>33482</v>
      </c>
      <c r="B86" s="171">
        <v>0.14929999999999999</v>
      </c>
      <c r="C86" s="171">
        <v>0.16200000000011641</v>
      </c>
      <c r="D86" s="171">
        <v>0.16869999999995344</v>
      </c>
      <c r="E86" s="171">
        <v>0.15619999999995343</v>
      </c>
      <c r="F86" s="171">
        <v>0.1620999999999185</v>
      </c>
      <c r="G86" s="171">
        <v>0.149696</v>
      </c>
      <c r="H86" s="171">
        <v>0.15630000000004657</v>
      </c>
      <c r="I86" s="171">
        <v>0.16190000000000002</v>
      </c>
      <c r="J86" s="173"/>
      <c r="K86" s="196"/>
    </row>
    <row r="87" spans="1:11" s="162" customFormat="1">
      <c r="A87" s="175">
        <v>33512</v>
      </c>
      <c r="B87" s="171">
        <v>0.2263</v>
      </c>
      <c r="C87" s="171">
        <v>0.20760000000009313</v>
      </c>
      <c r="D87" s="171">
        <v>0.23980000000010476</v>
      </c>
      <c r="E87" s="171">
        <v>0.21079999999987195</v>
      </c>
      <c r="F87" s="171">
        <v>0.25170000000012804</v>
      </c>
      <c r="G87" s="171">
        <v>0.214</v>
      </c>
      <c r="H87" s="171">
        <v>0.20230000000010478</v>
      </c>
      <c r="I87" s="171">
        <v>0.25850000000000001</v>
      </c>
      <c r="J87" s="173"/>
    </row>
    <row r="88" spans="1:11" s="162" customFormat="1">
      <c r="A88" s="175">
        <v>33543</v>
      </c>
      <c r="B88" s="171">
        <v>0.25619999999999998</v>
      </c>
      <c r="C88" s="171">
        <v>0.25760000000009314</v>
      </c>
      <c r="D88" s="171">
        <v>0.25359999999986033</v>
      </c>
      <c r="E88" s="171">
        <v>0.26480000000010478</v>
      </c>
      <c r="F88" s="171">
        <v>0.25390000000013968</v>
      </c>
      <c r="G88" s="171">
        <v>0.2626</v>
      </c>
      <c r="H88" s="171">
        <v>0.2520999999999185</v>
      </c>
      <c r="I88" s="171">
        <v>0.2576</v>
      </c>
      <c r="J88" s="173"/>
    </row>
    <row r="89" spans="1:11" s="162" customFormat="1">
      <c r="A89" s="175">
        <v>33573</v>
      </c>
      <c r="B89" s="171">
        <v>0.23629999999999998</v>
      </c>
      <c r="C89" s="171">
        <v>0.23640000000013969</v>
      </c>
      <c r="D89" s="171">
        <v>0.23799999999988358</v>
      </c>
      <c r="E89" s="171">
        <v>0.24149999999994179</v>
      </c>
      <c r="F89" s="171">
        <v>0.23250000000000001</v>
      </c>
      <c r="G89" s="171">
        <v>0.22839999999999999</v>
      </c>
      <c r="H89" s="171">
        <v>0.23709999999991851</v>
      </c>
      <c r="I89" s="171">
        <v>0.22140000000000001</v>
      </c>
      <c r="J89" s="173"/>
    </row>
    <row r="90" spans="1:11" s="162" customFormat="1">
      <c r="A90" s="175">
        <v>33604</v>
      </c>
      <c r="B90" s="171">
        <v>0.23559999999999998</v>
      </c>
      <c r="C90" s="171">
        <v>0.29380000000004658</v>
      </c>
      <c r="D90" s="171">
        <v>0.25700000000011641</v>
      </c>
      <c r="E90" s="171">
        <v>0.25920000000012805</v>
      </c>
      <c r="F90" s="171">
        <v>0.25890000000013969</v>
      </c>
      <c r="G90" s="171">
        <v>0.2611</v>
      </c>
      <c r="H90" s="171">
        <v>0.25940000000002328</v>
      </c>
      <c r="I90" s="171">
        <v>0.26839999999999997</v>
      </c>
      <c r="J90" s="195"/>
    </row>
    <row r="91" spans="1:11" s="162" customFormat="1">
      <c r="A91" s="175">
        <v>33635</v>
      </c>
      <c r="B91" s="171">
        <v>0.27860000000000001</v>
      </c>
      <c r="C91" s="171">
        <v>0.21859999999986029</v>
      </c>
      <c r="D91" s="171">
        <v>0.23880000000004656</v>
      </c>
      <c r="E91" s="171">
        <v>0.24480000000010477</v>
      </c>
      <c r="F91" s="171">
        <v>0.21570000000006984</v>
      </c>
      <c r="G91" s="171">
        <v>0.2346</v>
      </c>
      <c r="H91" s="171">
        <v>0.24320000000006986</v>
      </c>
      <c r="I91" s="171">
        <v>0.24789999999999998</v>
      </c>
      <c r="J91" s="195"/>
    </row>
    <row r="92" spans="1:11" s="162" customFormat="1">
      <c r="A92" s="175">
        <v>33664</v>
      </c>
      <c r="B92" s="171">
        <v>0.21390000000000001</v>
      </c>
      <c r="C92" s="171">
        <v>0.245</v>
      </c>
      <c r="D92" s="171">
        <v>0.20859999999986031</v>
      </c>
      <c r="E92" s="171">
        <v>0.21619999999995343</v>
      </c>
      <c r="F92" s="171">
        <v>0.21739999999990686</v>
      </c>
      <c r="G92" s="171">
        <v>0.22309999999999999</v>
      </c>
      <c r="H92" s="171">
        <v>0.21399999999994179</v>
      </c>
      <c r="I92" s="171">
        <v>0.20699999999999999</v>
      </c>
      <c r="J92" s="195"/>
    </row>
    <row r="93" spans="1:11" s="162" customFormat="1">
      <c r="A93" s="175">
        <v>33695</v>
      </c>
      <c r="B93" s="171">
        <v>0.19940000000000002</v>
      </c>
      <c r="C93" s="171">
        <v>0.19750000000000001</v>
      </c>
      <c r="D93" s="171">
        <v>0.20100000000005822</v>
      </c>
      <c r="E93" s="171">
        <v>0.20839999999996509</v>
      </c>
      <c r="F93" s="171">
        <v>0.22730000000010478</v>
      </c>
      <c r="G93" s="171">
        <v>0.2147</v>
      </c>
      <c r="H93" s="171">
        <v>0.19929999999993014</v>
      </c>
      <c r="I93" s="171">
        <v>0.18539999999999998</v>
      </c>
      <c r="J93" s="195"/>
    </row>
    <row r="94" spans="1:11" s="162" customFormat="1">
      <c r="A94" s="175">
        <v>33725</v>
      </c>
      <c r="B94" s="171">
        <v>0.20430000000000001</v>
      </c>
      <c r="C94" s="171">
        <v>0.22350000000005821</v>
      </c>
      <c r="D94" s="171">
        <v>0.23130000000004658</v>
      </c>
      <c r="E94" s="171">
        <v>0.245</v>
      </c>
      <c r="F94" s="171">
        <v>0.22529999999998837</v>
      </c>
      <c r="G94" s="171">
        <v>0.24539999999999998</v>
      </c>
      <c r="H94" s="171">
        <v>0.24859999999986029</v>
      </c>
      <c r="I94" s="171">
        <v>0.22450000000000001</v>
      </c>
      <c r="J94" s="195"/>
    </row>
    <row r="95" spans="1:11" s="162" customFormat="1">
      <c r="A95" s="175">
        <v>33756</v>
      </c>
      <c r="B95" s="171">
        <v>0.2361</v>
      </c>
      <c r="C95" s="171">
        <v>0.22029999999998837</v>
      </c>
      <c r="D95" s="171">
        <v>0.23109999999986031</v>
      </c>
      <c r="E95" s="171">
        <v>0.20850000000005819</v>
      </c>
      <c r="F95" s="171">
        <v>0.22450000000011641</v>
      </c>
      <c r="G95" s="171">
        <v>0.21190000000000001</v>
      </c>
      <c r="H95" s="171">
        <v>0.20209999999991851</v>
      </c>
      <c r="I95" s="171">
        <v>0.21420000000000003</v>
      </c>
      <c r="J95" s="195"/>
      <c r="K95" s="181"/>
    </row>
    <row r="96" spans="1:11" s="162" customFormat="1">
      <c r="A96" s="175">
        <v>33786</v>
      </c>
      <c r="B96" s="171">
        <v>0.21840000000000001</v>
      </c>
      <c r="C96" s="171">
        <v>0.23570000000006985</v>
      </c>
      <c r="D96" s="171">
        <v>0.20450000000011642</v>
      </c>
      <c r="E96" s="171">
        <v>0.22079999999987193</v>
      </c>
      <c r="F96" s="171">
        <v>0.2110000000000582</v>
      </c>
      <c r="G96" s="171">
        <v>0.22829999999999998</v>
      </c>
      <c r="H96" s="171">
        <v>0.21829999999987193</v>
      </c>
      <c r="I96" s="171">
        <v>0.21690000000000001</v>
      </c>
      <c r="J96" s="195"/>
      <c r="K96" s="181"/>
    </row>
    <row r="97" spans="1:11" s="162" customFormat="1">
      <c r="A97" s="175">
        <v>33817</v>
      </c>
      <c r="B97" s="171">
        <v>0.24629999999999999</v>
      </c>
      <c r="C97" s="171">
        <v>0.21019999999989522</v>
      </c>
      <c r="D97" s="171">
        <v>0.24480000000010477</v>
      </c>
      <c r="E97" s="171">
        <v>0.22380000000004657</v>
      </c>
      <c r="F97" s="171">
        <v>0.23160000000003492</v>
      </c>
      <c r="G97" s="171">
        <v>0.21870000000000001</v>
      </c>
      <c r="H97" s="171">
        <v>0.22140000000013971</v>
      </c>
      <c r="I97" s="171">
        <v>0.25540000000000002</v>
      </c>
      <c r="J97" s="195"/>
      <c r="K97" s="181"/>
    </row>
    <row r="98" spans="1:11" s="162" customFormat="1">
      <c r="A98" s="175">
        <v>33848</v>
      </c>
      <c r="B98" s="171">
        <v>0.25269999999999998</v>
      </c>
      <c r="C98" s="171">
        <v>0.22959999999991851</v>
      </c>
      <c r="D98" s="171">
        <v>0.26130000000004655</v>
      </c>
      <c r="E98" s="171">
        <v>0.23980000000010476</v>
      </c>
      <c r="F98" s="171">
        <v>0.24410000000003493</v>
      </c>
      <c r="G98" s="171">
        <v>0.23350000000000001</v>
      </c>
      <c r="H98" s="171">
        <v>0.24630000000004657</v>
      </c>
      <c r="I98" s="171">
        <v>0.2737</v>
      </c>
      <c r="J98" s="195"/>
      <c r="K98" s="181"/>
    </row>
    <row r="99" spans="1:11" s="162" customFormat="1">
      <c r="A99" s="175">
        <v>33878</v>
      </c>
      <c r="B99" s="171">
        <v>0.2676</v>
      </c>
      <c r="C99" s="171">
        <v>0.24279999999998836</v>
      </c>
      <c r="D99" s="171">
        <v>0.26609999999986028</v>
      </c>
      <c r="E99" s="171">
        <v>0.26070000000006988</v>
      </c>
      <c r="F99" s="171">
        <v>0.24459999999991852</v>
      </c>
      <c r="G99" s="171">
        <v>0.251</v>
      </c>
      <c r="H99" s="171">
        <v>0.25239999999990687</v>
      </c>
      <c r="I99" s="171">
        <v>0.24940000000000001</v>
      </c>
      <c r="J99" s="195"/>
      <c r="K99" s="181"/>
    </row>
    <row r="100" spans="1:11" s="162" customFormat="1">
      <c r="A100" s="175">
        <v>33909</v>
      </c>
      <c r="B100" s="171">
        <v>0.23430000000000001</v>
      </c>
      <c r="C100" s="171">
        <v>0.24769999999989523</v>
      </c>
      <c r="D100" s="171">
        <v>0.22739999999990687</v>
      </c>
      <c r="E100" s="171">
        <v>0.22890000000013969</v>
      </c>
      <c r="F100" s="171">
        <v>0.21890000000013971</v>
      </c>
      <c r="G100" s="171">
        <v>0.2218</v>
      </c>
      <c r="H100" s="171">
        <v>0.22489999999990687</v>
      </c>
      <c r="I100" s="171">
        <v>0.2422</v>
      </c>
      <c r="J100" s="195"/>
      <c r="K100" s="181"/>
    </row>
    <row r="101" spans="1:11" s="162" customFormat="1">
      <c r="A101" s="175">
        <v>33939</v>
      </c>
      <c r="B101" s="171">
        <v>0.25079999999999997</v>
      </c>
      <c r="C101" s="171">
        <v>0.22670000000012805</v>
      </c>
      <c r="D101" s="171">
        <v>0.2475</v>
      </c>
      <c r="E101" s="171">
        <v>0.25579999999987196</v>
      </c>
      <c r="F101" s="171">
        <v>0.2529000000000815</v>
      </c>
      <c r="G101" s="171">
        <v>0.26229999999999998</v>
      </c>
      <c r="H101" s="171">
        <v>0.25239999999990687</v>
      </c>
      <c r="I101" s="171">
        <v>0.23699999999999999</v>
      </c>
      <c r="J101" s="195"/>
      <c r="K101" s="181"/>
    </row>
    <row r="102" spans="1:11" s="162" customFormat="1">
      <c r="A102" s="175">
        <v>33970</v>
      </c>
      <c r="B102" s="171">
        <v>0.25829999999999997</v>
      </c>
      <c r="C102" s="171">
        <v>0.30330000000000001</v>
      </c>
      <c r="D102" s="171">
        <v>0.30079999999987195</v>
      </c>
      <c r="E102" s="171">
        <v>0.28769999999989521</v>
      </c>
      <c r="F102" s="171">
        <v>0.27420000000012806</v>
      </c>
      <c r="G102" s="171">
        <v>0.27260000000000001</v>
      </c>
      <c r="H102" s="171">
        <v>0.30350000000005822</v>
      </c>
      <c r="I102" s="171">
        <v>0.2873</v>
      </c>
      <c r="J102" s="195"/>
      <c r="K102" s="181"/>
    </row>
    <row r="103" spans="1:11" s="162" customFormat="1">
      <c r="A103" s="175">
        <v>34001</v>
      </c>
      <c r="B103" s="171">
        <v>0.28420000000000001</v>
      </c>
      <c r="C103" s="171">
        <v>0.2591</v>
      </c>
      <c r="D103" s="171">
        <v>0.28410000000003494</v>
      </c>
      <c r="E103" s="171">
        <v>0.2479000000000815</v>
      </c>
      <c r="F103" s="171">
        <v>0.25100000000005823</v>
      </c>
      <c r="G103" s="171">
        <v>0.2412</v>
      </c>
      <c r="H103" s="171">
        <v>0.24980000000010477</v>
      </c>
      <c r="I103" s="171">
        <v>0.2651</v>
      </c>
      <c r="J103" s="195"/>
      <c r="K103" s="181"/>
    </row>
    <row r="104" spans="1:11" s="162" customFormat="1">
      <c r="A104" s="175">
        <v>34029</v>
      </c>
      <c r="B104" s="171">
        <v>0.26250000000000001</v>
      </c>
      <c r="C104" s="171">
        <v>0.27410000000000001</v>
      </c>
      <c r="D104" s="171">
        <v>0.2570999999999185</v>
      </c>
      <c r="E104" s="171">
        <v>0.27579999999987193</v>
      </c>
      <c r="F104" s="171">
        <v>0.25160000000003491</v>
      </c>
      <c r="G104" s="171">
        <v>0.28460000000000002</v>
      </c>
      <c r="H104" s="171">
        <v>0.27260000000009316</v>
      </c>
      <c r="I104" s="171">
        <v>0.27810000000000001</v>
      </c>
      <c r="J104" s="195"/>
      <c r="K104" s="181"/>
    </row>
    <row r="105" spans="1:11" s="162" customFormat="1">
      <c r="A105" s="175">
        <v>34060</v>
      </c>
      <c r="B105" s="171">
        <v>0.2883</v>
      </c>
      <c r="C105" s="171">
        <v>0.27610000000000001</v>
      </c>
      <c r="D105" s="171">
        <v>0.30459999999991849</v>
      </c>
      <c r="E105" s="171">
        <v>0.28369999999995343</v>
      </c>
      <c r="F105" s="171">
        <v>0.28739999999990684</v>
      </c>
      <c r="G105" s="171">
        <v>0.29089999999999999</v>
      </c>
      <c r="H105" s="171">
        <v>0.27749966838736606</v>
      </c>
      <c r="I105" s="171">
        <v>0.28210000000000002</v>
      </c>
      <c r="J105" s="195"/>
      <c r="K105" s="181"/>
    </row>
    <row r="106" spans="1:11" s="162" customFormat="1">
      <c r="A106" s="175">
        <v>34090</v>
      </c>
      <c r="B106" s="171">
        <v>0.29699999999999999</v>
      </c>
      <c r="C106" s="171">
        <v>0.29049999999999998</v>
      </c>
      <c r="D106" s="171">
        <v>0.29940000000002326</v>
      </c>
      <c r="E106" s="171">
        <v>0.26779999999998838</v>
      </c>
      <c r="F106" s="171">
        <v>0.29140000000013971</v>
      </c>
      <c r="G106" s="171">
        <v>0.26179999999999998</v>
      </c>
      <c r="H106" s="171">
        <v>0.27690000000002329</v>
      </c>
      <c r="I106" s="171">
        <v>0.32270000000000004</v>
      </c>
      <c r="J106" s="195"/>
      <c r="K106" s="181"/>
    </row>
    <row r="107" spans="1:11" s="162" customFormat="1">
      <c r="A107" s="175">
        <v>34121</v>
      </c>
      <c r="B107" s="171">
        <v>0.31489999999999996</v>
      </c>
      <c r="C107" s="171">
        <v>0.2853</v>
      </c>
      <c r="D107" s="171">
        <v>0.32820000000006982</v>
      </c>
      <c r="E107" s="171">
        <v>0.30369999999995345</v>
      </c>
      <c r="F107" s="171">
        <v>0.30529999999998836</v>
      </c>
      <c r="G107" s="171">
        <v>0.31159999999999999</v>
      </c>
      <c r="H107" s="171">
        <v>0.30070000000006986</v>
      </c>
      <c r="I107" s="171">
        <v>0.30719999999999997</v>
      </c>
      <c r="J107" s="195"/>
      <c r="K107" s="181"/>
    </row>
    <row r="108" spans="1:11" s="162" customFormat="1">
      <c r="A108" s="175">
        <v>34151</v>
      </c>
      <c r="B108" s="171">
        <v>0.3125</v>
      </c>
      <c r="C108" s="171">
        <v>0.30209999999999998</v>
      </c>
      <c r="D108" s="171">
        <v>0.30739999999990686</v>
      </c>
      <c r="E108" s="171">
        <v>0.31010000000009313</v>
      </c>
      <c r="F108" s="171">
        <v>0.30890000000013967</v>
      </c>
      <c r="G108" s="171">
        <v>0.31859999999999999</v>
      </c>
      <c r="H108" s="171">
        <v>0.30720000000001163</v>
      </c>
      <c r="I108" s="171">
        <v>0.3196</v>
      </c>
      <c r="J108" s="195"/>
      <c r="K108" s="181"/>
    </row>
    <row r="109" spans="1:11" s="162" customFormat="1">
      <c r="A109" s="175">
        <v>34182</v>
      </c>
      <c r="B109" s="171">
        <v>0.31790000000000002</v>
      </c>
      <c r="C109" s="171">
        <v>0.34739999999999999</v>
      </c>
      <c r="D109" s="171">
        <v>0.35690000000002331</v>
      </c>
      <c r="E109" s="171">
        <v>0.3334000000002561</v>
      </c>
      <c r="F109" s="171">
        <v>0.33969999999972061</v>
      </c>
      <c r="G109" s="171">
        <v>0.33110000000000001</v>
      </c>
      <c r="H109" s="171">
        <v>0.32960000000020956</v>
      </c>
      <c r="I109" s="171">
        <v>0.33529999999999999</v>
      </c>
      <c r="J109" s="195"/>
      <c r="K109" s="181"/>
    </row>
    <row r="110" spans="1:11" s="162" customFormat="1">
      <c r="A110" s="175">
        <v>34213</v>
      </c>
      <c r="B110" s="171">
        <v>0.3528</v>
      </c>
      <c r="C110" s="171">
        <v>0.35649999999999998</v>
      </c>
      <c r="D110" s="171">
        <v>0.35479999999981371</v>
      </c>
      <c r="E110" s="171">
        <v>0.35630000000004658</v>
      </c>
      <c r="F110" s="171">
        <v>0.34119999999995343</v>
      </c>
      <c r="G110" s="171">
        <v>0.35369999999999996</v>
      </c>
      <c r="H110" s="171">
        <v>0.35690000000002331</v>
      </c>
      <c r="I110" s="171">
        <v>0.36990000000000001</v>
      </c>
      <c r="J110" s="195"/>
      <c r="K110" s="181"/>
    </row>
    <row r="111" spans="1:11" s="162" customFormat="1">
      <c r="A111" s="175">
        <v>34243</v>
      </c>
      <c r="B111" s="171">
        <v>0.35039999999999999</v>
      </c>
      <c r="C111" s="171">
        <v>0.34789999999999999</v>
      </c>
      <c r="D111" s="171">
        <v>0.35749999999999998</v>
      </c>
      <c r="E111" s="171">
        <v>0.34119999999995343</v>
      </c>
      <c r="F111" s="171">
        <v>0.35229999999981376</v>
      </c>
      <c r="G111" s="171">
        <v>0.33110000000000001</v>
      </c>
      <c r="H111" s="171">
        <v>0.33919999999983702</v>
      </c>
      <c r="I111" s="171">
        <v>0.35139999999999999</v>
      </c>
      <c r="J111" s="195"/>
      <c r="K111" s="181"/>
    </row>
    <row r="112" spans="1:11" s="162" customFormat="1">
      <c r="A112" s="175">
        <v>34274</v>
      </c>
      <c r="B112" s="171">
        <v>0.36149999999999999</v>
      </c>
      <c r="C112" s="171">
        <v>0.36270000000000002</v>
      </c>
      <c r="D112" s="171">
        <v>0.37320000000006986</v>
      </c>
      <c r="E112" s="171">
        <v>0.36</v>
      </c>
      <c r="F112" s="171">
        <v>0.35840000000025612</v>
      </c>
      <c r="G112" s="171">
        <v>0.35350000000000004</v>
      </c>
      <c r="H112" s="171">
        <v>0.35559999999997671</v>
      </c>
      <c r="I112" s="171">
        <v>0.36959999999999998</v>
      </c>
      <c r="J112" s="195"/>
      <c r="K112" s="181"/>
    </row>
    <row r="113" spans="1:11" s="162" customFormat="1">
      <c r="A113" s="175">
        <v>34304</v>
      </c>
      <c r="B113" s="171">
        <v>0.38319999999999999</v>
      </c>
      <c r="C113" s="171">
        <v>0.3851</v>
      </c>
      <c r="D113" s="171">
        <v>0.38260000000009314</v>
      </c>
      <c r="E113" s="171">
        <v>0.37729999999981373</v>
      </c>
      <c r="F113" s="171">
        <v>0.38520000000018628</v>
      </c>
      <c r="G113" s="171">
        <v>0.37740000000000001</v>
      </c>
      <c r="H113" s="171">
        <v>0.36840000000025613</v>
      </c>
      <c r="I113" s="171">
        <v>0.36219999999999997</v>
      </c>
      <c r="J113" s="195"/>
      <c r="K113" s="181"/>
    </row>
    <row r="114" spans="1:11" s="162" customFormat="1">
      <c r="A114" s="175">
        <v>34335</v>
      </c>
      <c r="B114" s="171">
        <v>0.39069999999999999</v>
      </c>
      <c r="C114" s="171">
        <v>0.41499999999999998</v>
      </c>
      <c r="D114" s="171">
        <v>0.42669999999983704</v>
      </c>
      <c r="E114" s="171">
        <v>0.41320000000006984</v>
      </c>
      <c r="F114" s="171">
        <v>0.40299999999988356</v>
      </c>
      <c r="G114" s="171">
        <v>0.39770000000000005</v>
      </c>
      <c r="H114" s="171">
        <v>0.41309999999997671</v>
      </c>
      <c r="I114" s="171">
        <v>0.4219</v>
      </c>
      <c r="J114" s="195"/>
      <c r="K114" s="181"/>
    </row>
    <row r="115" spans="1:11" s="162" customFormat="1">
      <c r="A115" s="175">
        <v>34366</v>
      </c>
      <c r="B115" s="171">
        <v>0.4078</v>
      </c>
      <c r="C115" s="171">
        <v>0.39279999999999998</v>
      </c>
      <c r="D115" s="171">
        <v>0.41979999999981371</v>
      </c>
      <c r="E115" s="171">
        <v>0.40570000000006984</v>
      </c>
      <c r="F115" s="171">
        <v>0.38190000000002328</v>
      </c>
      <c r="G115" s="171">
        <v>0.4073</v>
      </c>
      <c r="H115" s="171">
        <v>0.40270000000018624</v>
      </c>
      <c r="I115" s="171">
        <v>0.42409999999999998</v>
      </c>
      <c r="J115" s="195"/>
      <c r="K115" s="181"/>
    </row>
    <row r="116" spans="1:11" s="162" customFormat="1">
      <c r="A116" s="175">
        <v>34394</v>
      </c>
      <c r="B116" s="171">
        <v>0.45710000000000001</v>
      </c>
      <c r="C116" s="171">
        <v>0.41299999999999998</v>
      </c>
      <c r="D116" s="171">
        <v>0.43469999999972059</v>
      </c>
      <c r="E116" s="171">
        <v>0.430800000000163</v>
      </c>
      <c r="F116" s="171">
        <v>0.41940000000002331</v>
      </c>
      <c r="G116" s="171">
        <v>0.4249</v>
      </c>
      <c r="H116" s="171">
        <v>0.42749999999999999</v>
      </c>
      <c r="I116" s="171">
        <v>0.44829999999999998</v>
      </c>
      <c r="J116" s="195"/>
      <c r="K116" s="181"/>
    </row>
    <row r="117" spans="1:11" s="162" customFormat="1">
      <c r="A117" s="175">
        <v>34425</v>
      </c>
      <c r="B117" s="171">
        <v>0.40909999999999996</v>
      </c>
      <c r="C117" s="171">
        <v>0.48080000000000001</v>
      </c>
      <c r="D117" s="171">
        <v>0.45570000000006983</v>
      </c>
      <c r="E117" s="171">
        <v>0.42859999999986031</v>
      </c>
      <c r="F117" s="171">
        <v>0.46219999999972061</v>
      </c>
      <c r="G117" s="171">
        <v>0.44540000000000002</v>
      </c>
      <c r="H117" s="171">
        <v>0.42679999999993012</v>
      </c>
      <c r="I117" s="171">
        <v>0.42460000000000003</v>
      </c>
      <c r="J117" s="195"/>
      <c r="K117" s="181"/>
    </row>
    <row r="118" spans="1:11" s="162" customFormat="1">
      <c r="A118" s="175">
        <v>34455</v>
      </c>
      <c r="B118" s="171">
        <v>0.42579999999999996</v>
      </c>
      <c r="C118" s="171">
        <v>0.43740000000000001</v>
      </c>
      <c r="D118" s="171">
        <v>0.43770000000018627</v>
      </c>
      <c r="E118" s="171">
        <v>0.42729999999981372</v>
      </c>
      <c r="F118" s="171">
        <v>0.45099999999976714</v>
      </c>
      <c r="G118" s="171">
        <v>0.43259999999999998</v>
      </c>
      <c r="H118" s="171">
        <v>0.44030000000027941</v>
      </c>
      <c r="I118" s="171">
        <v>0.40950000000000003</v>
      </c>
      <c r="J118" s="195"/>
      <c r="K118" s="181"/>
    </row>
    <row r="119" spans="1:11" s="162" customFormat="1">
      <c r="A119" s="175">
        <v>34486</v>
      </c>
      <c r="B119" s="171">
        <v>0.4521</v>
      </c>
      <c r="C119" s="171">
        <v>0.49149999999999999</v>
      </c>
      <c r="D119" s="171">
        <v>0.49099999999976718</v>
      </c>
      <c r="E119" s="171">
        <v>0.48239999999990685</v>
      </c>
      <c r="F119" s="171">
        <v>0.50749999999999995</v>
      </c>
      <c r="G119" s="171">
        <v>0.4899</v>
      </c>
      <c r="H119" s="171">
        <v>0.47429999999993017</v>
      </c>
      <c r="I119" s="171">
        <v>0.46579999999999999</v>
      </c>
      <c r="J119" s="195"/>
      <c r="K119" s="181"/>
    </row>
    <row r="120" spans="1:11" s="162" customFormat="1">
      <c r="A120" s="175">
        <v>34516</v>
      </c>
      <c r="B120" s="171">
        <v>0.39995362018545921</v>
      </c>
      <c r="C120" s="171">
        <v>0.27187600000000001</v>
      </c>
      <c r="D120" s="171">
        <v>0.32450000000011642</v>
      </c>
      <c r="E120" s="171">
        <v>7.749610075191482E-2</v>
      </c>
      <c r="F120" s="171">
        <v>6.9500000000000006E-2</v>
      </c>
      <c r="G120" s="171">
        <v>7.4999999999999997E-2</v>
      </c>
      <c r="H120" s="171">
        <v>6.8399999999965155E-2</v>
      </c>
      <c r="I120" s="171">
        <v>0.24710098794516178</v>
      </c>
      <c r="J120" s="195"/>
      <c r="K120" s="181"/>
    </row>
    <row r="121" spans="1:11" s="162" customFormat="1">
      <c r="A121" s="175">
        <v>34547</v>
      </c>
      <c r="B121" s="171">
        <v>7.5634301547622629E-2</v>
      </c>
      <c r="C121" s="171">
        <v>2.2139029999999948E-2</v>
      </c>
      <c r="D121" s="171">
        <v>2.5999999999985448E-2</v>
      </c>
      <c r="E121" s="171">
        <v>1.8504515404225819E-2</v>
      </c>
      <c r="F121" s="171">
        <v>1.9499766245909322E-2</v>
      </c>
      <c r="G121" s="171">
        <v>2.5600000000000001E-2</v>
      </c>
      <c r="H121" s="171">
        <v>1.8600000000005723E-2</v>
      </c>
      <c r="I121" s="171">
        <v>3.3385588197909932E-2</v>
      </c>
      <c r="J121" s="195"/>
      <c r="K121" s="181"/>
    </row>
    <row r="122" spans="1:11" s="162" customFormat="1">
      <c r="A122" s="175">
        <v>34578</v>
      </c>
      <c r="B122" s="171">
        <v>1.7510000000000137E-2</v>
      </c>
      <c r="C122" s="171">
        <v>6.5891199999998928E-3</v>
      </c>
      <c r="D122" s="171">
        <v>1.4599999999991269E-2</v>
      </c>
      <c r="E122" s="171">
        <v>1.4000106061409445E-2</v>
      </c>
      <c r="F122" s="171">
        <v>8.1945788298307676E-3</v>
      </c>
      <c r="G122" s="171">
        <v>2.0899999999999998E-2</v>
      </c>
      <c r="H122" s="171">
        <v>1.5300000000006531E-2</v>
      </c>
      <c r="I122" s="171">
        <v>1.5490000000000004E-2</v>
      </c>
      <c r="J122" s="195"/>
      <c r="K122" s="181"/>
    </row>
    <row r="123" spans="1:11" s="162" customFormat="1">
      <c r="A123" s="175">
        <v>34608</v>
      </c>
      <c r="B123" s="171">
        <v>1.8191467405725747E-2</v>
      </c>
      <c r="C123" s="171">
        <v>2.9849709999999918E-2</v>
      </c>
      <c r="D123" s="171">
        <v>2.6500000000014554E-2</v>
      </c>
      <c r="E123" s="171">
        <v>2.8199361958056723E-2</v>
      </c>
      <c r="F123" s="171">
        <v>3.1702280562908802E-2</v>
      </c>
      <c r="G123" s="171">
        <v>3.3500000000000002E-2</v>
      </c>
      <c r="H123" s="171">
        <v>2.6199999999989787E-2</v>
      </c>
      <c r="I123" s="171">
        <v>2.5544318506336872E-2</v>
      </c>
      <c r="J123" s="195"/>
      <c r="K123" s="181"/>
    </row>
    <row r="124" spans="1:11" s="162" customFormat="1">
      <c r="A124" s="175">
        <v>34639</v>
      </c>
      <c r="B124" s="171">
        <v>2.8484006100268244E-2</v>
      </c>
      <c r="C124" s="171">
        <v>2.7368389999999909E-2</v>
      </c>
      <c r="D124" s="171">
        <v>3.1100000000005821E-2</v>
      </c>
      <c r="E124" s="171">
        <v>2.9602954191717323E-2</v>
      </c>
      <c r="F124" s="171">
        <v>3.0199093586329662E-2</v>
      </c>
      <c r="G124" s="171">
        <v>3.4500000000000003E-2</v>
      </c>
      <c r="H124" s="171">
        <v>2.8100000000013114E-2</v>
      </c>
      <c r="I124" s="171">
        <v>2.4744822023563762E-2</v>
      </c>
      <c r="J124" s="195"/>
      <c r="K124" s="181"/>
    </row>
    <row r="125" spans="1:11" s="162" customFormat="1">
      <c r="A125" s="175">
        <v>34669</v>
      </c>
      <c r="B125" s="171">
        <v>8.4183457997428768E-3</v>
      </c>
      <c r="C125" s="171">
        <v>5.2715100000000348E-3</v>
      </c>
      <c r="D125" s="171">
        <v>1.110000000000582E-2</v>
      </c>
      <c r="E125" s="171">
        <v>1.7004080584126058E-2</v>
      </c>
      <c r="F125" s="171">
        <v>1.2504386377836241E-2</v>
      </c>
      <c r="G125" s="171">
        <v>1.61E-2</v>
      </c>
      <c r="H125" s="171">
        <v>1.7099999999991233E-2</v>
      </c>
      <c r="I125" s="171">
        <v>5.6690404797601346E-3</v>
      </c>
      <c r="J125" s="195"/>
      <c r="K125" s="181"/>
    </row>
    <row r="126" spans="1:11" s="162" customFormat="1">
      <c r="A126" s="175">
        <v>34700</v>
      </c>
      <c r="B126" s="171">
        <v>9.2322010237317897E-3</v>
      </c>
      <c r="C126" s="171">
        <v>9.2152599999999474E-3</v>
      </c>
      <c r="D126" s="171">
        <v>1.6299999999991998E-2</v>
      </c>
      <c r="E126" s="171">
        <v>1.4397854894493634E-2</v>
      </c>
      <c r="F126" s="171">
        <v>7.9966187658495613E-3</v>
      </c>
      <c r="G126" s="171">
        <v>1.4199999999999999E-2</v>
      </c>
      <c r="H126" s="171">
        <v>1.7000000000007232E-2</v>
      </c>
      <c r="I126" s="171">
        <v>1.3603540647565637E-2</v>
      </c>
      <c r="J126" s="195"/>
      <c r="K126" s="181"/>
    </row>
    <row r="127" spans="1:11" s="162" customFormat="1">
      <c r="A127" s="175">
        <v>34731</v>
      </c>
      <c r="B127" s="171">
        <v>1.3859943564301647E-2</v>
      </c>
      <c r="C127" s="171">
        <v>1.4965679999999981E-2</v>
      </c>
      <c r="D127" s="171">
        <v>1.9699999999993452E-2</v>
      </c>
      <c r="E127" s="171">
        <v>1.0104009040933226E-2</v>
      </c>
      <c r="F127" s="171">
        <v>1.3199604179595203E-2</v>
      </c>
      <c r="G127" s="171">
        <v>1.4800000000000001E-2</v>
      </c>
      <c r="H127" s="171">
        <v>1.0200000000004428E-2</v>
      </c>
      <c r="I127" s="171">
        <v>1.1527324539228889E-2</v>
      </c>
      <c r="J127" s="195"/>
      <c r="K127" s="181"/>
    </row>
    <row r="128" spans="1:11" s="162" customFormat="1">
      <c r="A128" s="175">
        <v>34759</v>
      </c>
      <c r="B128" s="171">
        <v>1.1214698258219968E-2</v>
      </c>
      <c r="C128" s="171">
        <v>3.2354589999999961E-2</v>
      </c>
      <c r="D128" s="171">
        <v>2.7400000000016009E-2</v>
      </c>
      <c r="E128" s="171">
        <v>1.6203813442812409E-2</v>
      </c>
      <c r="F128" s="171">
        <v>1.920211885449441E-2</v>
      </c>
      <c r="G128" s="171">
        <v>1.8000000000000002E-2</v>
      </c>
      <c r="H128" s="171">
        <v>1.5499999999992742E-2</v>
      </c>
      <c r="I128" s="171">
        <v>1.8139023437145019E-2</v>
      </c>
      <c r="J128" s="195"/>
      <c r="K128" s="181"/>
    </row>
    <row r="129" spans="1:11" s="162" customFormat="1">
      <c r="A129" s="175">
        <v>34790</v>
      </c>
      <c r="B129" s="171">
        <v>2.1047329507636325E-2</v>
      </c>
      <c r="C129" s="171">
        <v>2.6868839999999894E-2</v>
      </c>
      <c r="D129" s="171">
        <v>2.9000000000014552E-2</v>
      </c>
      <c r="E129" s="171">
        <v>2.4902498647110471E-2</v>
      </c>
      <c r="F129" s="171">
        <v>2.6400844567159298E-2</v>
      </c>
      <c r="G129" s="171">
        <v>2.98E-2</v>
      </c>
      <c r="H129" s="171">
        <v>2.4300000000002875E-2</v>
      </c>
      <c r="I129" s="171">
        <v>2.301959209175708E-2</v>
      </c>
      <c r="J129" s="195"/>
      <c r="K129" s="181"/>
    </row>
    <row r="130" spans="1:11" s="162" customFormat="1">
      <c r="A130" s="175">
        <v>34820</v>
      </c>
      <c r="B130" s="171">
        <v>5.7523916911856876E-3</v>
      </c>
      <c r="C130" s="171">
        <v>2.7437120000000093E-2</v>
      </c>
      <c r="D130" s="171">
        <v>2.2099999999991269E-2</v>
      </c>
      <c r="E130" s="171">
        <v>2.1001939060693475E-2</v>
      </c>
      <c r="F130" s="171">
        <v>1.9700769833295162E-2</v>
      </c>
      <c r="G130" s="171">
        <v>1.7000000000000001E-2</v>
      </c>
      <c r="H130" s="171">
        <v>2.6699999999982627E-2</v>
      </c>
      <c r="I130" s="171">
        <v>3.9872964908300723E-3</v>
      </c>
      <c r="J130" s="195"/>
      <c r="K130" s="181"/>
    </row>
    <row r="131" spans="1:11" s="162" customFormat="1">
      <c r="A131" s="175">
        <v>34851</v>
      </c>
      <c r="B131" s="171">
        <v>2.4638480875178281E-2</v>
      </c>
      <c r="C131" s="171">
        <v>2.8174839999999923E-2</v>
      </c>
      <c r="D131" s="171">
        <v>4.389999999999418E-2</v>
      </c>
      <c r="E131" s="171">
        <v>2.1800381618132247E-2</v>
      </c>
      <c r="F131" s="171">
        <v>2.6598179716172288E-2</v>
      </c>
      <c r="G131" s="171">
        <v>2.1700000000000001E-2</v>
      </c>
      <c r="H131" s="171">
        <v>2.2599999999983966E-2</v>
      </c>
      <c r="I131" s="171">
        <v>2.6235976049569398E-2</v>
      </c>
      <c r="J131" s="195"/>
      <c r="K131" s="181"/>
    </row>
    <row r="132" spans="1:11" s="162" customFormat="1">
      <c r="A132" s="175">
        <v>34881</v>
      </c>
      <c r="B132" s="171">
        <v>1.8207618135813508E-2</v>
      </c>
      <c r="C132" s="171">
        <v>2.8065199999999901E-2</v>
      </c>
      <c r="D132" s="171">
        <v>2.6300000000010187E-2</v>
      </c>
      <c r="E132" s="171">
        <v>2.4598818488817509E-2</v>
      </c>
      <c r="F132" s="171">
        <v>3.7200795108420337E-2</v>
      </c>
      <c r="G132" s="171">
        <v>3.6299999999999999E-2</v>
      </c>
      <c r="H132" s="171">
        <v>2.3600000000005839E-2</v>
      </c>
      <c r="I132" s="171">
        <v>2.2381234651537074E-2</v>
      </c>
      <c r="J132" s="195"/>
      <c r="K132" s="181"/>
    </row>
    <row r="133" spans="1:11" s="162" customFormat="1">
      <c r="A133" s="175">
        <v>34912</v>
      </c>
      <c r="B133" s="171">
        <v>2.1953758584213334E-2</v>
      </c>
      <c r="C133" s="171">
        <v>1.4896299999999973E-2</v>
      </c>
      <c r="D133" s="171">
        <v>7.3999999999978172E-3</v>
      </c>
      <c r="E133" s="171">
        <v>1.0202864978112292E-2</v>
      </c>
      <c r="F133" s="171">
        <v>1.4297061159650681E-2</v>
      </c>
      <c r="G133" s="171">
        <v>8.8999999999999999E-3</v>
      </c>
      <c r="H133" s="171">
        <v>9.8999999999977994E-3</v>
      </c>
      <c r="I133" s="171">
        <v>1.2887942815965836E-2</v>
      </c>
      <c r="J133" s="195"/>
      <c r="K133" s="181"/>
    </row>
    <row r="134" spans="1:11" s="162" customFormat="1">
      <c r="A134" s="175">
        <v>34943</v>
      </c>
      <c r="B134" s="171">
        <v>-7.0648736126970313E-3</v>
      </c>
      <c r="C134" s="171">
        <v>5.0471700000001007E-3</v>
      </c>
      <c r="D134" s="171">
        <v>6.7000000000007279E-3</v>
      </c>
      <c r="E134" s="171">
        <v>1.1701625413097716E-2</v>
      </c>
      <c r="F134" s="171">
        <v>7.3997974036050795E-3</v>
      </c>
      <c r="G134" s="171">
        <v>1.18E-2</v>
      </c>
      <c r="H134" s="171">
        <v>9.8999999999977994E-3</v>
      </c>
      <c r="I134" s="171">
        <v>-1.081045719565954E-2</v>
      </c>
      <c r="J134" s="195"/>
      <c r="K134" s="181"/>
    </row>
    <row r="135" spans="1:11" s="162" customFormat="1">
      <c r="A135" s="175">
        <v>34973</v>
      </c>
      <c r="B135" s="171">
        <v>5.2453482696142029E-3</v>
      </c>
      <c r="C135" s="171">
        <v>1.4714289999999908E-2</v>
      </c>
      <c r="D135" s="171">
        <v>6.3000000000010912E-3</v>
      </c>
      <c r="E135" s="171">
        <v>1.399953334888826E-2</v>
      </c>
      <c r="F135" s="171">
        <v>1.4797857698095163E-2</v>
      </c>
      <c r="G135" s="171">
        <v>1.7600000000000001E-2</v>
      </c>
      <c r="H135" s="171">
        <v>1.4099999999998447E-2</v>
      </c>
      <c r="I135" s="171">
        <v>2.2650805591608592E-3</v>
      </c>
      <c r="J135" s="195"/>
      <c r="K135" s="181"/>
    </row>
    <row r="136" spans="1:11" s="162" customFormat="1">
      <c r="A136" s="175">
        <v>35004</v>
      </c>
      <c r="B136" s="171">
        <v>1.1950322214266285E-2</v>
      </c>
      <c r="C136" s="171">
        <v>2.7754569999999923E-2</v>
      </c>
      <c r="D136" s="171">
        <v>1.2500000000000001E-2</v>
      </c>
      <c r="E136" s="171">
        <v>1.5096479405673824E-2</v>
      </c>
      <c r="F136" s="171">
        <v>1.1700796919141387E-2</v>
      </c>
      <c r="G136" s="171">
        <v>1.9799999999999998E-2</v>
      </c>
      <c r="H136" s="171">
        <v>1.4699999999993496E-2</v>
      </c>
      <c r="I136" s="171">
        <v>1.327108816324496E-2</v>
      </c>
      <c r="J136" s="195"/>
      <c r="K136" s="181"/>
    </row>
    <row r="137" spans="1:11" s="162" customFormat="1">
      <c r="A137" s="175">
        <v>35034</v>
      </c>
      <c r="B137" s="171">
        <v>7.1408238786547784E-3</v>
      </c>
      <c r="C137" s="171">
        <v>1.5788949999999913E-2</v>
      </c>
      <c r="D137" s="171">
        <v>1.5699999999997091E-2</v>
      </c>
      <c r="E137" s="171">
        <v>1.6499218756324652E-2</v>
      </c>
      <c r="F137" s="171">
        <v>1.2100331335134884E-2</v>
      </c>
      <c r="G137" s="171">
        <v>1.8500000000000003E-2</v>
      </c>
      <c r="H137" s="171">
        <v>1.5599999999994951E-2</v>
      </c>
      <c r="I137" s="171">
        <v>2.7431827431827482E-3</v>
      </c>
      <c r="J137" s="195"/>
      <c r="K137" s="181"/>
    </row>
    <row r="138" spans="1:11" s="162" customFormat="1">
      <c r="A138" s="175">
        <v>35065</v>
      </c>
      <c r="B138" s="171">
        <v>1.7313640144388076E-2</v>
      </c>
      <c r="C138" s="171">
        <v>2.5255669999999952E-2</v>
      </c>
      <c r="D138" s="171">
        <v>2.7000000000007275E-2</v>
      </c>
      <c r="E138" s="171">
        <v>1.4598714548539116E-2</v>
      </c>
      <c r="F138" s="171">
        <v>1.8201159877835327E-2</v>
      </c>
      <c r="G138" s="171">
        <v>1.6399999999999998E-2</v>
      </c>
      <c r="H138" s="171">
        <v>1.3400000000001411E-2</v>
      </c>
      <c r="I138" s="171">
        <v>1.7940204729395282E-2</v>
      </c>
      <c r="J138" s="195"/>
      <c r="K138" s="181"/>
    </row>
    <row r="139" spans="1:11" s="162" customFormat="1">
      <c r="A139" s="175">
        <v>35096</v>
      </c>
      <c r="B139" s="171">
        <v>9.7239972375908756E-3</v>
      </c>
      <c r="C139" s="171">
        <v>3.0930199999998909E-3</v>
      </c>
      <c r="D139" s="171">
        <v>1.4599999999991269E-2</v>
      </c>
      <c r="E139" s="171">
        <v>7.0962069831699282E-3</v>
      </c>
      <c r="F139" s="171">
        <v>4.0038555646177976E-3</v>
      </c>
      <c r="G139" s="171">
        <v>6.6E-3</v>
      </c>
      <c r="H139" s="171">
        <v>1.0300000000006637E-2</v>
      </c>
      <c r="I139" s="171">
        <v>7.6237868529549502E-3</v>
      </c>
      <c r="J139" s="195"/>
      <c r="K139" s="181"/>
    </row>
    <row r="140" spans="1:11" s="162" customFormat="1">
      <c r="A140" s="175">
        <v>35125</v>
      </c>
      <c r="B140" s="171">
        <v>4.0329554566751469E-3</v>
      </c>
      <c r="C140" s="171">
        <v>1.1090899999999904E-2</v>
      </c>
      <c r="D140" s="171">
        <v>4.2999999999983633E-3</v>
      </c>
      <c r="E140" s="171">
        <v>2.8995448026438719E-3</v>
      </c>
      <c r="F140" s="171">
        <v>2.2960570926009449E-3</v>
      </c>
      <c r="G140" s="171">
        <v>4.0999999999999995E-3</v>
      </c>
      <c r="H140" s="171">
        <v>3.4999999999991704E-3</v>
      </c>
      <c r="I140" s="171">
        <v>2.1685278545029441E-3</v>
      </c>
      <c r="J140" s="195"/>
      <c r="K140" s="181"/>
    </row>
    <row r="141" spans="1:11" s="162" customFormat="1">
      <c r="A141" s="175">
        <v>35156</v>
      </c>
      <c r="B141" s="171">
        <v>3.2494225423793655E-3</v>
      </c>
      <c r="C141" s="171">
        <v>5.5703700000000467E-3</v>
      </c>
      <c r="D141" s="171">
        <v>1.3099999999994907E-2</v>
      </c>
      <c r="E141" s="171">
        <v>9.3030124040165418E-3</v>
      </c>
      <c r="F141" s="171">
        <v>1.6203036980970253E-2</v>
      </c>
      <c r="G141" s="171">
        <v>1.67E-2</v>
      </c>
      <c r="H141" s="171">
        <v>1.2600000000002165E-2</v>
      </c>
      <c r="I141" s="171">
        <v>6.9653391456798719E-3</v>
      </c>
      <c r="J141" s="195"/>
      <c r="K141" s="181"/>
    </row>
    <row r="142" spans="1:11" s="162" customFormat="1">
      <c r="A142" s="175">
        <v>35186</v>
      </c>
      <c r="B142" s="171">
        <v>1.5538905798798242E-2</v>
      </c>
      <c r="C142" s="171">
        <v>1.7632799999999893E-2</v>
      </c>
      <c r="D142" s="171">
        <v>2.0800000000017461E-2</v>
      </c>
      <c r="E142" s="171">
        <v>1.2797905517267782E-2</v>
      </c>
      <c r="F142" s="171">
        <v>1.3400390213035296E-2</v>
      </c>
      <c r="G142" s="171">
        <v>1.2500000000000001E-2</v>
      </c>
      <c r="H142" s="171">
        <v>1.2199999999993549E-2</v>
      </c>
      <c r="I142" s="171">
        <v>1.6830184535993498E-2</v>
      </c>
      <c r="J142" s="195"/>
      <c r="K142" s="181"/>
    </row>
    <row r="143" spans="1:11" s="162" customFormat="1">
      <c r="A143" s="175">
        <v>35217</v>
      </c>
      <c r="B143" s="171">
        <v>1.017514467303493E-2</v>
      </c>
      <c r="C143" s="171">
        <v>8.9078999999991915E-4</v>
      </c>
      <c r="D143" s="171">
        <v>1.5699999999997091E-2</v>
      </c>
      <c r="E143" s="171">
        <v>1.3297649912185294E-2</v>
      </c>
      <c r="F143" s="171">
        <v>1.4094767309505984E-2</v>
      </c>
      <c r="G143" s="171">
        <v>2.0099999999999996E-2</v>
      </c>
      <c r="H143" s="171">
        <v>1.1900000000005129E-2</v>
      </c>
      <c r="I143" s="171">
        <v>1.2224750298870157E-2</v>
      </c>
      <c r="J143" s="195"/>
      <c r="K143" s="181"/>
    </row>
    <row r="144" spans="1:11" s="162" customFormat="1">
      <c r="A144" s="175">
        <v>35247</v>
      </c>
      <c r="B144" s="171">
        <v>1.3450492601468245E-2</v>
      </c>
      <c r="C144" s="171">
        <v>2.3393000000000001E-2</v>
      </c>
      <c r="D144" s="171">
        <v>7.6000000000021831E-3</v>
      </c>
      <c r="E144" s="171">
        <v>1.1997658993367244E-2</v>
      </c>
      <c r="F144" s="171">
        <v>1.3103545589819854E-2</v>
      </c>
      <c r="G144" s="171">
        <v>1.67E-2</v>
      </c>
      <c r="H144" s="171">
        <v>1.1100000000005883E-2</v>
      </c>
      <c r="I144" s="171">
        <v>1.0926546784516988E-2</v>
      </c>
      <c r="J144" s="195"/>
      <c r="K144" s="181"/>
    </row>
    <row r="145" spans="1:11" s="162" customFormat="1">
      <c r="A145" s="175">
        <v>35278</v>
      </c>
      <c r="B145" s="171">
        <v>2.807533799253692E-3</v>
      </c>
      <c r="C145" s="171">
        <v>-2.6230000000000398E-3</v>
      </c>
      <c r="D145" s="171">
        <v>1.0000000000005117E-4</v>
      </c>
      <c r="E145" s="171">
        <v>4.997219647822071E-3</v>
      </c>
      <c r="F145" s="171">
        <v>3.3997024468992443E-3</v>
      </c>
      <c r="G145" s="171">
        <v>5.1999999999999998E-3</v>
      </c>
      <c r="H145" s="171">
        <v>4.4000000000006256E-3</v>
      </c>
      <c r="I145" s="171">
        <v>3.7686359045441264E-5</v>
      </c>
      <c r="J145" s="195"/>
      <c r="K145" s="181"/>
    </row>
    <row r="146" spans="1:11" s="162" customFormat="1">
      <c r="A146" s="175">
        <v>35309</v>
      </c>
      <c r="B146" s="171">
        <v>1.0105773765411996E-3</v>
      </c>
      <c r="C146" s="171">
        <v>1.0470000000000199E-3</v>
      </c>
      <c r="D146" s="171">
        <v>-3.4999999999990906E-3</v>
      </c>
      <c r="E146" s="171">
        <v>1.9918996082601836E-4</v>
      </c>
      <c r="F146" s="171">
        <v>7.00350806349892E-4</v>
      </c>
      <c r="G146" s="171">
        <v>2.8000000000000004E-3</v>
      </c>
      <c r="H146" s="171">
        <v>1.500000000000945E-3</v>
      </c>
      <c r="I146" s="171">
        <v>1.2812879204695538E-3</v>
      </c>
      <c r="J146" s="195"/>
      <c r="K146" s="181"/>
    </row>
    <row r="147" spans="1:11" s="162" customFormat="1">
      <c r="A147" s="175">
        <v>35339</v>
      </c>
      <c r="B147" s="171">
        <v>1.9144194672529036E-3</v>
      </c>
      <c r="C147" s="171">
        <v>3.1650000000000801E-3</v>
      </c>
      <c r="D147" s="171">
        <v>1.8000000000006366E-3</v>
      </c>
      <c r="E147" s="171">
        <v>3.7986074231428635E-3</v>
      </c>
      <c r="F147" s="171">
        <v>5.8006468982301218E-3</v>
      </c>
      <c r="G147" s="171">
        <v>7.1999999999999998E-3</v>
      </c>
      <c r="H147" s="171">
        <v>3.00000000000189E-3</v>
      </c>
      <c r="I147" s="171">
        <v>2.1979841775248143E-3</v>
      </c>
      <c r="J147" s="195"/>
      <c r="K147" s="181"/>
    </row>
    <row r="148" spans="1:11" s="162" customFormat="1">
      <c r="A148" s="175">
        <v>35370</v>
      </c>
      <c r="B148" s="171">
        <v>1.9704727641849384E-3</v>
      </c>
      <c r="C148" s="171">
        <v>3.2209999999999201E-3</v>
      </c>
      <c r="D148" s="171">
        <v>2.5000000000000001E-3</v>
      </c>
      <c r="E148" s="171">
        <v>3.4021353359148243E-3</v>
      </c>
      <c r="F148" s="171">
        <v>3.397629181998818E-3</v>
      </c>
      <c r="G148" s="171">
        <v>5.4000000000000003E-3</v>
      </c>
      <c r="H148" s="171">
        <v>3.200000000001646E-3</v>
      </c>
      <c r="I148" s="171">
        <v>2.8240737263502957E-3</v>
      </c>
      <c r="J148" s="195"/>
      <c r="K148" s="181"/>
    </row>
    <row r="149" spans="1:11" s="162" customFormat="1">
      <c r="A149" s="175">
        <v>35400</v>
      </c>
      <c r="B149" s="171">
        <v>7.3225965048195896E-3</v>
      </c>
      <c r="C149" s="171">
        <v>3.82100000000007E-3</v>
      </c>
      <c r="D149" s="171">
        <v>4.4000000000005458E-3</v>
      </c>
      <c r="E149" s="171">
        <v>3.302722732398955E-3</v>
      </c>
      <c r="F149" s="171">
        <v>1.6993096554525078E-3</v>
      </c>
      <c r="G149" s="171">
        <v>3.8E-3</v>
      </c>
      <c r="H149" s="171">
        <v>4.6999999999979281E-3</v>
      </c>
      <c r="I149" s="171">
        <v>8.7779084311361277E-3</v>
      </c>
      <c r="J149" s="195"/>
      <c r="K149" s="181"/>
    </row>
    <row r="150" spans="1:11" s="162" customFormat="1">
      <c r="A150" s="175">
        <v>35431</v>
      </c>
      <c r="B150" s="171">
        <v>1.7659456461453171E-2</v>
      </c>
      <c r="C150" s="171">
        <v>2.11969999999999E-2</v>
      </c>
      <c r="D150" s="171">
        <v>1.8500000000003639E-2</v>
      </c>
      <c r="E150" s="171">
        <v>8.1018940914565629E-3</v>
      </c>
      <c r="F150" s="171">
        <v>1.2299095031090834E-2</v>
      </c>
      <c r="G150" s="171">
        <v>1.1299999999999999E-2</v>
      </c>
      <c r="H150" s="171">
        <v>1.1800000000002919E-2</v>
      </c>
      <c r="I150" s="171">
        <v>1.5777086473282909E-2</v>
      </c>
      <c r="J150" s="195"/>
      <c r="K150" s="181"/>
    </row>
    <row r="151" spans="1:11" s="162" customFormat="1">
      <c r="A151" s="175">
        <v>35462</v>
      </c>
      <c r="B151" s="171">
        <v>4.2946523947593462E-3</v>
      </c>
      <c r="C151" s="171">
        <v>4.6180000000000101E-3</v>
      </c>
      <c r="D151" s="171">
        <v>5.3342449495601407E-3</v>
      </c>
      <c r="E151" s="171">
        <v>4.5034934655900916E-3</v>
      </c>
      <c r="F151" s="171">
        <v>1.0473849262826462E-4</v>
      </c>
      <c r="G151" s="171">
        <v>7.6E-3</v>
      </c>
      <c r="H151" s="171">
        <v>4.9999999999998934E-3</v>
      </c>
      <c r="I151" s="171">
        <v>4.2100954580670535E-3</v>
      </c>
      <c r="J151" s="195"/>
      <c r="K151" s="181"/>
    </row>
    <row r="152" spans="1:11" s="162" customFormat="1">
      <c r="A152" s="175">
        <v>35490</v>
      </c>
      <c r="B152" s="171">
        <v>1.1511967815692525E-2</v>
      </c>
      <c r="C152" s="171">
        <v>4.9969999999999199E-3</v>
      </c>
      <c r="D152" s="171">
        <v>6.2875730609572855E-3</v>
      </c>
      <c r="E152" s="171">
        <v>6.7970332355464791E-3</v>
      </c>
      <c r="F152" s="171">
        <v>2.1007109150721348E-3</v>
      </c>
      <c r="G152" s="171">
        <v>8.3999999999999995E-3</v>
      </c>
      <c r="H152" s="171">
        <v>5.1000000000001044E-3</v>
      </c>
      <c r="I152" s="171">
        <v>1.1645680180508267E-2</v>
      </c>
      <c r="J152" s="195"/>
      <c r="K152" s="181"/>
    </row>
    <row r="153" spans="1:11" s="162" customFormat="1">
      <c r="A153" s="175">
        <v>35521</v>
      </c>
      <c r="B153" s="171">
        <v>6.7742050860188918E-3</v>
      </c>
      <c r="C153" s="171">
        <v>1.0807000000000001E-2</v>
      </c>
      <c r="D153" s="171">
        <v>7.9697531926832266E-3</v>
      </c>
      <c r="E153" s="171">
        <v>5.9994272623138389E-3</v>
      </c>
      <c r="F153" s="171">
        <v>6.3995770500469007E-3</v>
      </c>
      <c r="G153" s="171">
        <v>7.8000000000000005E-3</v>
      </c>
      <c r="H153" s="171">
        <v>8.799999999999919E-3</v>
      </c>
      <c r="I153" s="171">
        <v>5.8781207281097814E-3</v>
      </c>
      <c r="J153" s="195"/>
      <c r="K153" s="181"/>
    </row>
    <row r="154" spans="1:11" s="162" customFormat="1">
      <c r="A154" s="175">
        <v>35551</v>
      </c>
      <c r="B154" s="171">
        <v>2.117349476346897E-3</v>
      </c>
      <c r="C154" s="171">
        <v>-7.6999999999993699E-5</v>
      </c>
      <c r="D154" s="171">
        <v>3.8964407026245151E-3</v>
      </c>
      <c r="E154" s="171">
        <v>1.1030615294838064E-3</v>
      </c>
      <c r="F154" s="171">
        <v>5.4975932758325463E-3</v>
      </c>
      <c r="G154" s="171">
        <v>2.3E-3</v>
      </c>
      <c r="H154" s="171">
        <v>4.0999999999999925E-3</v>
      </c>
      <c r="I154" s="171">
        <v>3.018446858884305E-3</v>
      </c>
      <c r="J154" s="195"/>
      <c r="K154" s="181"/>
    </row>
    <row r="155" spans="1:11" s="162" customFormat="1">
      <c r="A155" s="175">
        <v>35582</v>
      </c>
      <c r="B155" s="171">
        <v>7.4446965399888043E-3</v>
      </c>
      <c r="C155" s="171">
        <v>9.8640000000000897E-3</v>
      </c>
      <c r="D155" s="171">
        <v>1.2986031037937495E-2</v>
      </c>
      <c r="E155" s="171">
        <v>3.4974728625962737E-3</v>
      </c>
      <c r="F155" s="171">
        <v>1.4197365863141354E-2</v>
      </c>
      <c r="G155" s="171">
        <v>0.01</v>
      </c>
      <c r="H155" s="171">
        <v>5.4000000000000714E-3</v>
      </c>
      <c r="I155" s="171">
        <v>6.9743063132445826E-3</v>
      </c>
      <c r="J155" s="195"/>
      <c r="K155" s="181"/>
    </row>
    <row r="156" spans="1:11" s="162" customFormat="1">
      <c r="A156" s="175">
        <v>35612</v>
      </c>
      <c r="B156" s="171">
        <v>9.2195087620527971E-4</v>
      </c>
      <c r="C156" s="171">
        <v>5.5099999999999004E-3</v>
      </c>
      <c r="D156" s="171">
        <v>2.3636250544254445E-3</v>
      </c>
      <c r="E156" s="171">
        <v>1.7993128608366771E-3</v>
      </c>
      <c r="F156" s="171">
        <v>1.1021593938123075E-3</v>
      </c>
      <c r="G156" s="171">
        <v>2.5000000000000001E-3</v>
      </c>
      <c r="H156" s="171">
        <v>2.1999999999999797E-3</v>
      </c>
      <c r="I156" s="171">
        <v>8.7106163292194339E-4</v>
      </c>
      <c r="J156" s="195"/>
      <c r="K156" s="181"/>
    </row>
    <row r="157" spans="1:11" s="162" customFormat="1">
      <c r="A157" s="175">
        <v>35643</v>
      </c>
      <c r="B157" s="171">
        <v>9.2813297614280366E-4</v>
      </c>
      <c r="C157" s="171">
        <v>-2.7880000000000101E-3</v>
      </c>
      <c r="D157" s="171">
        <v>-2.7303754266211344E-3</v>
      </c>
      <c r="E157" s="171">
        <v>-2.969897962792345E-4</v>
      </c>
      <c r="F157" s="171">
        <v>-7.5989205942713633E-3</v>
      </c>
      <c r="G157" s="171">
        <v>-1E-3</v>
      </c>
      <c r="H157" s="171">
        <v>-1.9999999999997797E-4</v>
      </c>
      <c r="I157" s="171">
        <v>-4.3868959173576361E-4</v>
      </c>
      <c r="J157" s="195"/>
      <c r="K157" s="181"/>
    </row>
    <row r="158" spans="1:11" s="162" customFormat="1">
      <c r="A158" s="175">
        <v>35674</v>
      </c>
      <c r="B158" s="171">
        <v>4.8400806445947353E-3</v>
      </c>
      <c r="C158" s="171">
        <v>1.11100000000008E-3</v>
      </c>
      <c r="D158" s="171">
        <v>1.6613776367369049E-3</v>
      </c>
      <c r="E158" s="171">
        <v>9.973333710575627E-4</v>
      </c>
      <c r="F158" s="171">
        <v>1.0249669900330716E-4</v>
      </c>
      <c r="G158" s="171">
        <v>1.1999999999999999E-3</v>
      </c>
      <c r="H158" s="171">
        <v>5.9999999999993392E-4</v>
      </c>
      <c r="I158" s="171">
        <v>5.8965937084123343E-3</v>
      </c>
      <c r="J158" s="195"/>
      <c r="K158" s="181"/>
    </row>
    <row r="159" spans="1:11" s="162" customFormat="1">
      <c r="A159" s="175">
        <v>35704</v>
      </c>
      <c r="B159" s="171">
        <v>3.670250695599897E-3</v>
      </c>
      <c r="C159" s="171">
        <v>5.8000000000002505E-4</v>
      </c>
      <c r="D159" s="171">
        <v>2.9010355516625452E-3</v>
      </c>
      <c r="E159" s="171">
        <v>2.8971579587049323E-3</v>
      </c>
      <c r="F159" s="171">
        <v>2.1944102823796552E-3</v>
      </c>
      <c r="G159" s="171">
        <v>2.3999999999999998E-3</v>
      </c>
      <c r="H159" s="171">
        <v>2.2999999999999687E-3</v>
      </c>
      <c r="I159" s="171">
        <v>3.4201026030780124E-3</v>
      </c>
      <c r="J159" s="195"/>
      <c r="K159" s="181"/>
    </row>
    <row r="160" spans="1:11" s="162" customFormat="1">
      <c r="A160" s="175">
        <v>35735</v>
      </c>
      <c r="B160" s="171">
        <v>6.3663655296828381E-3</v>
      </c>
      <c r="C160" s="171">
        <v>2.1000000000004349E-3</v>
      </c>
      <c r="D160" s="171">
        <v>5.2773717202250214E-3</v>
      </c>
      <c r="E160" s="171">
        <v>1.5007609492136975E-3</v>
      </c>
      <c r="F160" s="171">
        <v>5.3055822906640238E-3</v>
      </c>
      <c r="G160" s="171">
        <v>0</v>
      </c>
      <c r="H160" s="171">
        <v>1.7000000000000348E-3</v>
      </c>
      <c r="I160" s="171">
        <v>8.3037023010512634E-3</v>
      </c>
      <c r="J160" s="195"/>
      <c r="K160" s="181"/>
    </row>
    <row r="161" spans="1:11" s="162" customFormat="1">
      <c r="A161" s="175">
        <v>35765</v>
      </c>
      <c r="B161" s="171">
        <v>8.402488908576311E-3</v>
      </c>
      <c r="C161" s="171">
        <v>1.7799999999999999E-3</v>
      </c>
      <c r="D161" s="171">
        <v>5.5577463400207083E-3</v>
      </c>
      <c r="E161" s="171">
        <v>5.6985669159494989E-3</v>
      </c>
      <c r="F161" s="171">
        <v>5.6964373332055729E-3</v>
      </c>
      <c r="G161" s="171">
        <v>3.3E-3</v>
      </c>
      <c r="H161" s="171">
        <v>4.2999999999999705E-3</v>
      </c>
      <c r="I161" s="171">
        <v>6.9137725966990082E-3</v>
      </c>
      <c r="J161" s="195"/>
      <c r="K161" s="181"/>
    </row>
    <row r="162" spans="1:11" s="162" customFormat="1">
      <c r="A162" s="175">
        <v>35796</v>
      </c>
      <c r="B162" s="171">
        <v>9.5816603177871773E-3</v>
      </c>
      <c r="C162" s="171">
        <v>6.9779999999999998E-3</v>
      </c>
      <c r="D162" s="171">
        <v>1.2647213813894664E-2</v>
      </c>
      <c r="E162" s="171">
        <v>8.4994158837643496E-3</v>
      </c>
      <c r="F162" s="171">
        <v>2.403703130763768E-3</v>
      </c>
      <c r="G162" s="171">
        <v>4.5000000000000005E-3</v>
      </c>
      <c r="H162" s="171">
        <v>7.1000000000001062E-3</v>
      </c>
      <c r="I162" s="171">
        <v>8.7935619797605558E-3</v>
      </c>
      <c r="J162" s="195"/>
      <c r="K162" s="181"/>
    </row>
    <row r="163" spans="1:11" s="162" customFormat="1">
      <c r="A163" s="175">
        <v>35827</v>
      </c>
      <c r="B163" s="171">
        <v>1.801605808648965E-3</v>
      </c>
      <c r="C163" s="171">
        <v>2.8310000000000002E-3</v>
      </c>
      <c r="D163" s="171">
        <v>1.4098824896224826E-3</v>
      </c>
      <c r="E163" s="171">
        <v>5.3965567470832809E-3</v>
      </c>
      <c r="F163" s="171">
        <v>-1.6025831265803481E-3</v>
      </c>
      <c r="G163" s="171">
        <v>7.4999999999999997E-3</v>
      </c>
      <c r="H163" s="171">
        <v>4.5999999999999375E-3</v>
      </c>
      <c r="I163" s="171">
        <v>1.9857845218362868E-4</v>
      </c>
      <c r="J163" s="195"/>
      <c r="K163" s="181"/>
    </row>
    <row r="164" spans="1:11" s="162" customFormat="1">
      <c r="A164" s="175">
        <v>35855</v>
      </c>
      <c r="B164" s="171">
        <v>1.8933738700832592E-3</v>
      </c>
      <c r="C164" s="171">
        <v>2.0140000000000002E-3</v>
      </c>
      <c r="D164" s="171">
        <v>3.2871083718539751E-3</v>
      </c>
      <c r="E164" s="171">
        <v>4.8984435368142343E-3</v>
      </c>
      <c r="F164" s="171">
        <v>-2.3007229144867969E-3</v>
      </c>
      <c r="G164" s="171">
        <v>2.2000000000000001E-3</v>
      </c>
      <c r="H164" s="171">
        <v>3.4000000000000696E-3</v>
      </c>
      <c r="I164" s="171">
        <v>2.3345451060128308E-3</v>
      </c>
      <c r="J164" s="195"/>
      <c r="K164" s="181"/>
    </row>
    <row r="165" spans="1:11" s="162" customFormat="1">
      <c r="A165" s="175">
        <v>35886</v>
      </c>
      <c r="B165" s="171">
        <v>1.2598638534222495E-3</v>
      </c>
      <c r="C165" s="171">
        <v>1.887E-3</v>
      </c>
      <c r="D165" s="171">
        <v>2.2705508946694319E-3</v>
      </c>
      <c r="E165" s="171">
        <v>4.4969585455942873E-3</v>
      </c>
      <c r="F165" s="171">
        <v>6.2030377604709308E-3</v>
      </c>
      <c r="G165" s="171">
        <v>2.5999999999999999E-3</v>
      </c>
      <c r="H165" s="171">
        <v>2.3999999999999577E-3</v>
      </c>
      <c r="I165" s="171">
        <v>-1.3455548877109313E-3</v>
      </c>
      <c r="J165" s="195"/>
      <c r="K165" s="181"/>
    </row>
    <row r="166" spans="1:11" s="162" customFormat="1">
      <c r="A166" s="175">
        <v>35916</v>
      </c>
      <c r="B166" s="171">
        <v>1.3529877351661224E-3</v>
      </c>
      <c r="C166" s="171">
        <v>4.1270000000000005E-3</v>
      </c>
      <c r="D166" s="171">
        <v>1.3520334583212446E-3</v>
      </c>
      <c r="E166" s="171">
        <v>7.19709655591938E-3</v>
      </c>
      <c r="F166" s="171">
        <v>5.1995120275729612E-3</v>
      </c>
      <c r="G166" s="171">
        <v>6.9999999999999993E-3</v>
      </c>
      <c r="H166" s="171">
        <v>4.9999999999998934E-3</v>
      </c>
      <c r="I166" s="171">
        <v>2.277530418367979E-3</v>
      </c>
      <c r="J166" s="195"/>
      <c r="K166" s="181"/>
    </row>
    <row r="167" spans="1:11" s="162" customFormat="1">
      <c r="A167" s="175">
        <v>35947</v>
      </c>
      <c r="B167" s="171">
        <v>3.83053755885987E-3</v>
      </c>
      <c r="C167" s="171">
        <v>5.1499999999999994E-4</v>
      </c>
      <c r="D167" s="171">
        <v>4.1406376581993865E-3</v>
      </c>
      <c r="E167" s="171">
        <v>1.4997082015717478E-3</v>
      </c>
      <c r="F167" s="171">
        <v>1.8970189701896789E-3</v>
      </c>
      <c r="G167" s="171">
        <v>-1.5E-3</v>
      </c>
      <c r="H167" s="171">
        <v>1.9999999999997797E-4</v>
      </c>
      <c r="I167" s="171">
        <v>2.7773228518395143E-3</v>
      </c>
      <c r="J167" s="195"/>
      <c r="K167" s="181"/>
    </row>
    <row r="168" spans="1:11" s="162" customFormat="1">
      <c r="A168" s="175">
        <v>35977</v>
      </c>
      <c r="B168" s="171">
        <v>-1.6757746251379046E-3</v>
      </c>
      <c r="C168" s="171">
        <v>-3.6580000000000002E-3</v>
      </c>
      <c r="D168" s="171">
        <v>-2.4562095487387081E-3</v>
      </c>
      <c r="E168" s="171">
        <v>-2.7984252928859865E-3</v>
      </c>
      <c r="F168" s="171">
        <v>-7.6971927885125524E-3</v>
      </c>
      <c r="G168" s="171">
        <v>-3.0000000000000001E-3</v>
      </c>
      <c r="H168" s="171">
        <v>-1.1999999999999789E-3</v>
      </c>
      <c r="I168" s="171">
        <v>-3.7631591482875093E-3</v>
      </c>
      <c r="J168" s="195"/>
      <c r="K168" s="181"/>
    </row>
    <row r="169" spans="1:11" s="162" customFormat="1">
      <c r="A169" s="175">
        <v>36008</v>
      </c>
      <c r="B169" s="171">
        <v>-1.5505025650704995E-3</v>
      </c>
      <c r="C169" s="171">
        <v>-8.8509999999999995E-3</v>
      </c>
      <c r="D169" s="171">
        <v>-5.2360412173495519E-3</v>
      </c>
      <c r="E169" s="171">
        <v>-4.8990962832099472E-3</v>
      </c>
      <c r="F169" s="171">
        <v>-1.0002785135671544E-2</v>
      </c>
      <c r="G169" s="171">
        <v>-3.3E-3</v>
      </c>
      <c r="H169" s="171">
        <v>-5.0999999999999934E-3</v>
      </c>
      <c r="I169" s="171">
        <v>-1.7349963797318457E-3</v>
      </c>
      <c r="J169" s="195"/>
      <c r="K169" s="181"/>
    </row>
    <row r="170" spans="1:11" s="162" customFormat="1">
      <c r="A170" s="175">
        <v>36039</v>
      </c>
      <c r="B170" s="171">
        <v>-8.43973019870492E-4</v>
      </c>
      <c r="C170" s="171">
        <v>-1.059E-3</v>
      </c>
      <c r="D170" s="171">
        <v>-1.716391843224141E-3</v>
      </c>
      <c r="E170" s="171">
        <v>-3.1000553093568639E-3</v>
      </c>
      <c r="F170" s="171">
        <v>-6.6022206925449023E-3</v>
      </c>
      <c r="G170" s="171">
        <v>-2.5000000000000001E-3</v>
      </c>
      <c r="H170" s="171">
        <v>-2.1999999999999797E-3</v>
      </c>
      <c r="I170" s="171">
        <v>-2.2580468578947688E-4</v>
      </c>
      <c r="J170" s="195"/>
      <c r="K170" s="181"/>
    </row>
    <row r="171" spans="1:11" s="162" customFormat="1">
      <c r="A171" s="175">
        <v>36069</v>
      </c>
      <c r="B171" s="171">
        <v>7.8386852632705839E-4</v>
      </c>
      <c r="C171" s="171">
        <v>2.104E-3</v>
      </c>
      <c r="D171" s="171">
        <v>1.9968508877239444E-3</v>
      </c>
      <c r="E171" s="171">
        <v>1.1027774923797473E-3</v>
      </c>
      <c r="F171" s="171">
        <v>2.048661741844704E-4</v>
      </c>
      <c r="G171" s="171">
        <v>8.0000000000000004E-4</v>
      </c>
      <c r="H171" s="171">
        <v>1.9999999999997797E-4</v>
      </c>
      <c r="I171" s="171">
        <v>-3.2851736008920884E-4</v>
      </c>
      <c r="J171" s="195"/>
      <c r="K171" s="181"/>
    </row>
    <row r="172" spans="1:11" s="162" customFormat="1">
      <c r="A172" s="175">
        <v>36100</v>
      </c>
      <c r="B172" s="171">
        <v>-3.1870357866307097E-3</v>
      </c>
      <c r="C172" s="171">
        <v>-3.4139999999999999E-3</v>
      </c>
      <c r="D172" s="171">
        <v>-1.944705344026243E-3</v>
      </c>
      <c r="E172" s="171">
        <v>-1.7994471660416345E-3</v>
      </c>
      <c r="F172" s="171">
        <v>-4.4037205715802274E-3</v>
      </c>
      <c r="G172" s="171">
        <v>-3.4000000000000002E-3</v>
      </c>
      <c r="H172" s="171">
        <v>-1.1999999999999789E-3</v>
      </c>
      <c r="I172" s="171">
        <v>-1.8211319772973855E-3</v>
      </c>
      <c r="J172" s="195"/>
      <c r="K172" s="181"/>
    </row>
    <row r="173" spans="1:11" s="162" customFormat="1">
      <c r="A173" s="175">
        <v>36130</v>
      </c>
      <c r="B173" s="171">
        <v>4.4910179640720305E-3</v>
      </c>
      <c r="C173" s="171">
        <v>1.5229999999999998E-3</v>
      </c>
      <c r="D173" s="171">
        <v>8.6264621250053963E-4</v>
      </c>
      <c r="E173" s="171">
        <v>4.2017094720101511E-3</v>
      </c>
      <c r="F173" s="171">
        <v>-1.1980758176260986E-3</v>
      </c>
      <c r="G173" s="171">
        <v>2E-3</v>
      </c>
      <c r="H173" s="171">
        <v>3.3000000000000806E-3</v>
      </c>
      <c r="I173" s="171">
        <v>9.8355933249654193E-3</v>
      </c>
      <c r="J173" s="195"/>
      <c r="K173" s="181"/>
    </row>
    <row r="174" spans="1:11" s="162" customFormat="1">
      <c r="A174" s="175">
        <v>36161</v>
      </c>
      <c r="B174" s="171">
        <v>8.375423997410536E-3</v>
      </c>
      <c r="C174" s="171">
        <v>1.3841000000000001E-2</v>
      </c>
      <c r="D174" s="171">
        <v>6.4431746950188717E-3</v>
      </c>
      <c r="E174" s="171">
        <v>6.4980273845438585E-3</v>
      </c>
      <c r="F174" s="171">
        <v>4.9979705210609904E-3</v>
      </c>
      <c r="G174" s="171">
        <v>8.5000000000000006E-3</v>
      </c>
      <c r="H174" s="171">
        <v>6.9999999999998952E-3</v>
      </c>
      <c r="I174" s="171">
        <v>1.1478560900897161E-2</v>
      </c>
      <c r="J174" s="195"/>
      <c r="K174" s="181"/>
    </row>
    <row r="175" spans="1:11" s="162" customFormat="1">
      <c r="A175" s="175">
        <v>36192</v>
      </c>
      <c r="B175" s="171">
        <v>3.6112430032166909E-2</v>
      </c>
      <c r="C175" s="171">
        <v>1.1474E-2</v>
      </c>
      <c r="D175" s="171">
        <v>1.4127355806948128E-2</v>
      </c>
      <c r="E175" s="171">
        <v>1.2898588072535855E-2</v>
      </c>
      <c r="F175" s="171">
        <v>1.4099534636992761E-2</v>
      </c>
      <c r="G175" s="171">
        <v>1.2199999999999999E-2</v>
      </c>
      <c r="H175" s="171">
        <v>1.0501154309763505E-2</v>
      </c>
      <c r="I175" s="171">
        <v>4.4365804688391908E-2</v>
      </c>
      <c r="J175" s="195"/>
      <c r="K175" s="181"/>
    </row>
    <row r="176" spans="1:11" s="162" customFormat="1">
      <c r="A176" s="175">
        <v>36220</v>
      </c>
      <c r="B176" s="171">
        <v>2.8347737409073481E-2</v>
      </c>
      <c r="C176" s="171">
        <v>9.8390000000000005E-3</v>
      </c>
      <c r="D176" s="171">
        <v>9.4661627494980749E-3</v>
      </c>
      <c r="E176" s="171">
        <v>1.2801285484735025E-2</v>
      </c>
      <c r="F176" s="171">
        <v>5.6053878298292226E-3</v>
      </c>
      <c r="G176" s="171">
        <v>1.11E-2</v>
      </c>
      <c r="H176" s="171">
        <v>1.0998564525585897E-2</v>
      </c>
      <c r="I176" s="171">
        <v>1.975207036675064E-2</v>
      </c>
      <c r="J176" s="195"/>
      <c r="K176" s="181"/>
    </row>
    <row r="177" spans="1:11" s="162" customFormat="1">
      <c r="A177" s="175">
        <v>36251</v>
      </c>
      <c r="B177" s="171">
        <v>7.1175270673153879E-3</v>
      </c>
      <c r="C177" s="171">
        <v>1.085E-3</v>
      </c>
      <c r="D177" s="171">
        <v>5.2298134465873503E-3</v>
      </c>
      <c r="E177" s="171">
        <v>4.7001427891479874E-3</v>
      </c>
      <c r="F177" s="171">
        <v>4.6993036755056394E-3</v>
      </c>
      <c r="G177" s="171">
        <v>3.3E-3</v>
      </c>
      <c r="H177" s="171">
        <v>5.5994400559942203E-3</v>
      </c>
      <c r="I177" s="171">
        <v>2.9634300126102353E-4</v>
      </c>
      <c r="J177" s="195"/>
      <c r="K177" s="181"/>
    </row>
    <row r="178" spans="1:11" s="162" customFormat="1">
      <c r="A178" s="175">
        <v>36281</v>
      </c>
      <c r="B178" s="171">
        <v>-2.8854723013355121E-3</v>
      </c>
      <c r="C178" s="171">
        <v>2.163E-3</v>
      </c>
      <c r="D178" s="171">
        <v>8.2636451986495274E-4</v>
      </c>
      <c r="E178" s="171">
        <v>5.0005592730761883E-4</v>
      </c>
      <c r="F178" s="171">
        <v>-3.700674828939321E-3</v>
      </c>
      <c r="G178" s="171">
        <v>-1E-4</v>
      </c>
      <c r="H178" s="171">
        <v>3.0028835636870532E-3</v>
      </c>
      <c r="I178" s="171">
        <v>-3.4479063581409619E-3</v>
      </c>
      <c r="J178" s="195"/>
      <c r="K178" s="181"/>
    </row>
    <row r="179" spans="1:11" s="162" customFormat="1">
      <c r="A179" s="175">
        <v>36312</v>
      </c>
      <c r="B179" s="171">
        <v>3.6063401585040289E-3</v>
      </c>
      <c r="C179" s="171">
        <v>3.398E-3</v>
      </c>
      <c r="D179" s="171">
        <v>6.4833497113019334E-3</v>
      </c>
      <c r="E179" s="171">
        <v>6.9709783702398553E-4</v>
      </c>
      <c r="F179" s="171">
        <v>-8.0311798748078367E-4</v>
      </c>
      <c r="G179" s="171">
        <v>2.0000000000000001E-4</v>
      </c>
      <c r="H179" s="171">
        <v>1.8967932957940636E-3</v>
      </c>
      <c r="I179" s="171">
        <v>1.018975332068317E-2</v>
      </c>
      <c r="J179" s="195"/>
      <c r="K179" s="181"/>
    </row>
    <row r="180" spans="1:11" s="162" customFormat="1">
      <c r="A180" s="175">
        <v>36342</v>
      </c>
      <c r="B180" s="171">
        <v>1.548828258798185E-2</v>
      </c>
      <c r="C180" s="171">
        <v>1.1882E-2</v>
      </c>
      <c r="D180" s="171">
        <v>1.2028146556206432E-2</v>
      </c>
      <c r="E180" s="171">
        <v>7.3998619919166675E-3</v>
      </c>
      <c r="F180" s="171">
        <v>1.0903997541429344E-2</v>
      </c>
      <c r="G180" s="171">
        <v>4.7999999999999996E-3</v>
      </c>
      <c r="H180" s="171">
        <v>1.0897457040139891E-2</v>
      </c>
      <c r="I180" s="171">
        <v>1.591624872425812E-2</v>
      </c>
      <c r="J180" s="195"/>
      <c r="K180" s="181"/>
    </row>
    <row r="181" spans="1:11" s="162" customFormat="1">
      <c r="A181" s="175">
        <v>36373</v>
      </c>
      <c r="B181" s="171">
        <v>1.559548632405261E-2</v>
      </c>
      <c r="C181" s="171">
        <v>3.8080000000000002E-3</v>
      </c>
      <c r="D181" s="171">
        <v>4.8008859661141656E-3</v>
      </c>
      <c r="E181" s="171">
        <v>5.4993443842104028E-3</v>
      </c>
      <c r="F181" s="171">
        <v>7.3955416284221531E-3</v>
      </c>
      <c r="G181" s="171">
        <v>7.6E-3</v>
      </c>
      <c r="H181" s="171">
        <v>5.5988045442976198E-3</v>
      </c>
      <c r="I181" s="171">
        <v>1.453902239095739E-2</v>
      </c>
      <c r="J181" s="187">
        <v>6.0999999999999995E-3</v>
      </c>
      <c r="K181" s="181"/>
    </row>
    <row r="182" spans="1:11" s="162" customFormat="1">
      <c r="A182" s="175">
        <v>36404</v>
      </c>
      <c r="B182" s="171">
        <v>1.4456259850365027E-2</v>
      </c>
      <c r="C182" s="171">
        <v>3.705E-3</v>
      </c>
      <c r="D182" s="171">
        <v>1.8577751012687216E-3</v>
      </c>
      <c r="E182" s="171">
        <v>3.8992045882153548E-3</v>
      </c>
      <c r="F182" s="171">
        <v>9.0996668871943243E-3</v>
      </c>
      <c r="G182" s="171">
        <v>5.4000000000000003E-3</v>
      </c>
      <c r="H182" s="171">
        <v>3.1017812530418354E-3</v>
      </c>
      <c r="I182" s="171">
        <v>1.46769372828226E-2</v>
      </c>
      <c r="J182" s="187">
        <v>3.5999999999999999E-3</v>
      </c>
      <c r="K182" s="181"/>
    </row>
    <row r="183" spans="1:11" s="162" customFormat="1">
      <c r="A183" s="175">
        <v>36434</v>
      </c>
      <c r="B183" s="171">
        <v>1.7047923474823756E-2</v>
      </c>
      <c r="C183" s="171">
        <v>9.2999999999999992E-3</v>
      </c>
      <c r="D183" s="171">
        <v>9.2206142539581482E-3</v>
      </c>
      <c r="E183" s="171">
        <v>9.5970530261415554E-3</v>
      </c>
      <c r="F183" s="171">
        <v>1.130076718694295E-2</v>
      </c>
      <c r="G183" s="171">
        <v>9.0000000000000011E-3</v>
      </c>
      <c r="H183" s="171">
        <v>1.1902990626394994E-2</v>
      </c>
      <c r="I183" s="171">
        <v>1.8883061522618982E-2</v>
      </c>
      <c r="J183" s="187">
        <v>1.4199999999999999E-2</v>
      </c>
      <c r="K183" s="181"/>
    </row>
    <row r="184" spans="1:11" s="162" customFormat="1">
      <c r="A184" s="175">
        <v>36465</v>
      </c>
      <c r="B184" s="171">
        <v>2.3867354165081567E-2</v>
      </c>
      <c r="C184" s="171">
        <v>1.3402000000000001E-2</v>
      </c>
      <c r="D184" s="171">
        <v>1.1198516603921904E-2</v>
      </c>
      <c r="E184" s="171">
        <v>9.3970042248112673E-3</v>
      </c>
      <c r="F184" s="171">
        <v>1.4802640932173983E-2</v>
      </c>
      <c r="G184" s="171">
        <v>6.8999999999999999E-3</v>
      </c>
      <c r="H184" s="171">
        <v>9.4998817309475125E-3</v>
      </c>
      <c r="I184" s="171">
        <v>2.5349331891739491E-2</v>
      </c>
      <c r="J184" s="187">
        <v>8.3000000000000001E-3</v>
      </c>
      <c r="K184" s="181"/>
    </row>
    <row r="185" spans="1:11" s="162" customFormat="1">
      <c r="A185" s="175">
        <v>36495</v>
      </c>
      <c r="B185" s="171">
        <v>1.8063439255969094E-2</v>
      </c>
      <c r="C185" s="171">
        <v>7.9729999999999992E-3</v>
      </c>
      <c r="D185" s="171">
        <v>5.9623367025445351E-3</v>
      </c>
      <c r="E185" s="171">
        <v>7.4006899700673756E-3</v>
      </c>
      <c r="F185" s="171">
        <v>4.8977304567106028E-3</v>
      </c>
      <c r="G185" s="171">
        <v>5.0000000000000001E-3</v>
      </c>
      <c r="H185" s="171">
        <v>5.9971249263817139E-3</v>
      </c>
      <c r="I185" s="171">
        <v>1.2326930130203362E-2</v>
      </c>
      <c r="J185" s="187">
        <v>4.8999999999999998E-3</v>
      </c>
      <c r="K185" s="181"/>
    </row>
    <row r="186" spans="1:11" s="162" customFormat="1">
      <c r="A186" s="175">
        <v>36526</v>
      </c>
      <c r="B186" s="171">
        <v>1.2363909960190655E-2</v>
      </c>
      <c r="C186" s="171">
        <v>1.191E-2</v>
      </c>
      <c r="D186" s="171">
        <v>1.0136105525972772E-2</v>
      </c>
      <c r="E186" s="171">
        <v>6.0999024267414104E-3</v>
      </c>
      <c r="F186" s="171">
        <v>5.699181370034001E-3</v>
      </c>
      <c r="G186" s="171">
        <v>3.4000000000000002E-3</v>
      </c>
      <c r="H186" s="171">
        <v>6.200584176864643E-3</v>
      </c>
      <c r="I186" s="171">
        <v>1.0229440635844522E-2</v>
      </c>
      <c r="J186" s="187">
        <v>6.7000000000000002E-3</v>
      </c>
      <c r="K186" s="181"/>
    </row>
    <row r="187" spans="1:11" s="162" customFormat="1">
      <c r="A187" s="175">
        <v>36557</v>
      </c>
      <c r="B187" s="171">
        <v>3.516342116793636E-3</v>
      </c>
      <c r="C187" s="171">
        <v>-2.0479999999999999E-3</v>
      </c>
      <c r="D187" s="171">
        <v>4.6480852622865498E-4</v>
      </c>
      <c r="E187" s="171">
        <v>5.0055060566611687E-4</v>
      </c>
      <c r="F187" s="171">
        <v>-2.2955873709425978E-3</v>
      </c>
      <c r="G187" s="171">
        <v>-2.3E-3</v>
      </c>
      <c r="H187" s="171">
        <v>1.3012931600777655E-3</v>
      </c>
      <c r="I187" s="171">
        <v>1.9388750042028668E-3</v>
      </c>
      <c r="J187" s="187">
        <v>-2.3E-3</v>
      </c>
      <c r="K187" s="181"/>
    </row>
    <row r="188" spans="1:11" s="162" customFormat="1">
      <c r="A188" s="175">
        <v>36586</v>
      </c>
      <c r="B188" s="171">
        <v>1.5419902174813593E-3</v>
      </c>
      <c r="C188" s="171">
        <v>7.7210000000000004E-3</v>
      </c>
      <c r="D188" s="171">
        <v>5.1323815562211994E-3</v>
      </c>
      <c r="E188" s="171">
        <v>1.3007804682809709E-3</v>
      </c>
      <c r="F188" s="171">
        <v>2.2953115621457965E-3</v>
      </c>
      <c r="G188" s="171">
        <v>1.1999999999999999E-3</v>
      </c>
      <c r="H188" s="171">
        <v>2.1993264562727433E-3</v>
      </c>
      <c r="I188" s="171">
        <v>1.8344519015658367E-3</v>
      </c>
      <c r="J188" s="187">
        <v>1.4000000000000002E-3</v>
      </c>
      <c r="K188" s="181"/>
    </row>
    <row r="189" spans="1:11" s="162" customFormat="1">
      <c r="A189" s="175">
        <v>36617</v>
      </c>
      <c r="B189" s="171">
        <v>2.3232200602603115E-3</v>
      </c>
      <c r="C189" s="171">
        <v>2.8509999999999998E-3</v>
      </c>
      <c r="D189" s="171">
        <v>2.4796759020091486E-3</v>
      </c>
      <c r="E189" s="171">
        <v>8.9937044069166028E-4</v>
      </c>
      <c r="F189" s="171">
        <v>9.038232277025493E-4</v>
      </c>
      <c r="G189" s="171">
        <v>1.2999999999999999E-3</v>
      </c>
      <c r="H189" s="171">
        <v>4.201968815655821E-3</v>
      </c>
      <c r="I189" s="171">
        <v>1.2784154347729171E-3</v>
      </c>
      <c r="J189" s="187">
        <v>4.7999999999999996E-3</v>
      </c>
      <c r="K189" s="181"/>
    </row>
    <row r="190" spans="1:11" s="162" customFormat="1">
      <c r="A190" s="175">
        <v>36647</v>
      </c>
      <c r="B190" s="171">
        <v>3.0500729484956857E-3</v>
      </c>
      <c r="C190" s="171">
        <v>-1.9789999999999999E-3</v>
      </c>
      <c r="D190" s="171">
        <v>4.0086573981155116E-3</v>
      </c>
      <c r="E190" s="171">
        <v>-4.9920127795521907E-4</v>
      </c>
      <c r="F190" s="171">
        <v>2.9915571609007152E-4</v>
      </c>
      <c r="G190" s="171">
        <v>-8.0000000000000004E-4</v>
      </c>
      <c r="H190" s="171">
        <v>9.9332609033053743E-5</v>
      </c>
      <c r="I190" s="171">
        <v>6.724019692568417E-3</v>
      </c>
      <c r="J190" s="187">
        <v>-7.000000000000001E-4</v>
      </c>
      <c r="K190" s="181"/>
    </row>
    <row r="191" spans="1:11" s="162" customFormat="1">
      <c r="A191" s="175">
        <v>36678</v>
      </c>
      <c r="B191" s="171">
        <v>8.5405814840633365E-3</v>
      </c>
      <c r="C191" s="171">
        <v>1.5299999999999999E-3</v>
      </c>
      <c r="D191" s="171">
        <v>-1.0265276352050545E-4</v>
      </c>
      <c r="E191" s="171">
        <v>3.0029467585654945E-3</v>
      </c>
      <c r="F191" s="171">
        <v>1.799935756139126E-3</v>
      </c>
      <c r="G191" s="171">
        <v>4.5999999999999999E-3</v>
      </c>
      <c r="H191" s="171">
        <v>2.3030461043755945E-3</v>
      </c>
      <c r="I191" s="171">
        <v>9.2654641316327613E-3</v>
      </c>
      <c r="J191" s="187">
        <v>1.8E-3</v>
      </c>
      <c r="K191" s="181"/>
    </row>
    <row r="192" spans="1:11" s="162" customFormat="1">
      <c r="A192" s="175">
        <v>36708</v>
      </c>
      <c r="B192" s="171">
        <v>1.5722876812974462E-2</v>
      </c>
      <c r="C192" s="171">
        <v>2.1291999999999998E-2</v>
      </c>
      <c r="D192" s="171">
        <v>1.9111584202819554E-2</v>
      </c>
      <c r="E192" s="171">
        <v>1.3899176506470434E-2</v>
      </c>
      <c r="F192" s="171">
        <v>1.3997689165058835E-2</v>
      </c>
      <c r="G192" s="171">
        <v>1.5800000000000002E-2</v>
      </c>
      <c r="H192" s="171">
        <v>1.6102860115692952E-2</v>
      </c>
      <c r="I192" s="171">
        <v>2.2591584538730114E-2</v>
      </c>
      <c r="J192" s="187">
        <v>1.7500000000000002E-2</v>
      </c>
      <c r="K192" s="181"/>
    </row>
    <row r="193" spans="1:11" s="162" customFormat="1">
      <c r="A193" s="175">
        <v>36739</v>
      </c>
      <c r="B193" s="171">
        <v>2.385953256105533E-2</v>
      </c>
      <c r="C193" s="171">
        <v>1.3063999999999999E-2</v>
      </c>
      <c r="D193" s="171">
        <v>8.557431286053685E-3</v>
      </c>
      <c r="E193" s="171">
        <v>1.2100190312480663E-2</v>
      </c>
      <c r="F193" s="171">
        <v>1.5500029985988206E-2</v>
      </c>
      <c r="G193" s="171">
        <v>1.2199999999999999E-2</v>
      </c>
      <c r="H193" s="171">
        <v>1.3098706586534448E-2</v>
      </c>
      <c r="I193" s="171">
        <v>1.8207380616357183E-2</v>
      </c>
      <c r="J193" s="187">
        <v>1.38E-2</v>
      </c>
      <c r="K193" s="181"/>
    </row>
    <row r="194" spans="1:11" s="162" customFormat="1">
      <c r="A194" s="175">
        <v>36770</v>
      </c>
      <c r="B194" s="171">
        <v>1.1565412613103065E-2</v>
      </c>
      <c r="C194" s="171">
        <v>4.0920000000000002E-3</v>
      </c>
      <c r="D194" s="171">
        <v>3.5222003764001641E-4</v>
      </c>
      <c r="E194" s="171">
        <v>4.3005926204500167E-3</v>
      </c>
      <c r="F194" s="171">
        <v>2.7004971491768615E-3</v>
      </c>
      <c r="G194" s="171">
        <v>2E-3</v>
      </c>
      <c r="H194" s="171">
        <v>2.2982835071085894E-3</v>
      </c>
      <c r="I194" s="171">
        <v>6.8670749317507607E-3</v>
      </c>
      <c r="J194" s="187">
        <v>1.1999999999999999E-3</v>
      </c>
      <c r="K194" s="181"/>
    </row>
    <row r="195" spans="1:11" s="162" customFormat="1">
      <c r="A195" s="175">
        <v>36800</v>
      </c>
      <c r="B195" s="171">
        <v>3.8438258224389177E-3</v>
      </c>
      <c r="C195" s="171">
        <v>-5.0000000000000004E-6</v>
      </c>
      <c r="D195" s="171">
        <v>2.1020658051718044E-4</v>
      </c>
      <c r="E195" s="171">
        <v>1.6005314972518114E-3</v>
      </c>
      <c r="F195" s="171">
        <v>1.0173212325659264E-4</v>
      </c>
      <c r="G195" s="171">
        <v>2.3999999999999998E-3</v>
      </c>
      <c r="H195" s="171">
        <v>1.3986181892395866E-3</v>
      </c>
      <c r="I195" s="171">
        <v>3.7372611214923079E-3</v>
      </c>
      <c r="J195" s="187">
        <v>2.0999999999999999E-3</v>
      </c>
      <c r="K195" s="181"/>
    </row>
    <row r="196" spans="1:11" s="162" customFormat="1">
      <c r="A196" s="175">
        <v>36831</v>
      </c>
      <c r="B196" s="171">
        <v>2.8808493094207854E-3</v>
      </c>
      <c r="C196" s="171">
        <v>3.4039999999999999E-3</v>
      </c>
      <c r="D196" s="171">
        <v>4.0193559573158399E-3</v>
      </c>
      <c r="E196" s="171">
        <v>2.900473362076772E-3</v>
      </c>
      <c r="F196" s="171">
        <v>-4.9790131917071268E-4</v>
      </c>
      <c r="G196" s="171">
        <v>5.9999999999999995E-4</v>
      </c>
      <c r="H196" s="171">
        <v>3.2009399014540918E-3</v>
      </c>
      <c r="I196" s="171">
        <v>3.8745743443728831E-3</v>
      </c>
      <c r="J196" s="187">
        <v>1.2999999999999999E-3</v>
      </c>
      <c r="K196" s="181"/>
    </row>
    <row r="197" spans="1:11" s="162" customFormat="1">
      <c r="A197" s="175">
        <v>36861</v>
      </c>
      <c r="B197" s="171">
        <v>6.3104126948236861E-3</v>
      </c>
      <c r="C197" s="171">
        <v>8.2310000000000005E-3</v>
      </c>
      <c r="D197" s="171">
        <v>6.2273017467842084E-3</v>
      </c>
      <c r="E197" s="171">
        <v>5.5015753144616042E-3</v>
      </c>
      <c r="F197" s="171">
        <v>2.5978756340689912E-3</v>
      </c>
      <c r="G197" s="171">
        <v>1E-3</v>
      </c>
      <c r="H197" s="171">
        <v>5.8974665391970937E-3</v>
      </c>
      <c r="I197" s="171">
        <v>7.6049577675501023E-3</v>
      </c>
      <c r="J197" s="187">
        <v>3.3E-3</v>
      </c>
      <c r="K197" s="181"/>
    </row>
    <row r="198" spans="1:11" s="162" customFormat="1" ht="13.5">
      <c r="A198" s="175">
        <v>36892</v>
      </c>
      <c r="B198" s="171">
        <v>6.2197756182753583E-3</v>
      </c>
      <c r="C198" s="171">
        <v>8.2620000000000002E-3</v>
      </c>
      <c r="D198" s="171">
        <v>6.4071893657298151E-3</v>
      </c>
      <c r="E198" s="171">
        <v>7.7019212944968718E-3</v>
      </c>
      <c r="F198" s="171">
        <v>3.7985639184512365E-3</v>
      </c>
      <c r="G198" s="171">
        <v>2.8999999999999998E-3</v>
      </c>
      <c r="H198" s="171">
        <v>5.7025073211878219E-3</v>
      </c>
      <c r="I198" s="171">
        <v>4.8976645873073377E-3</v>
      </c>
      <c r="J198" s="187">
        <v>2.5000000000000001E-3</v>
      </c>
      <c r="K198" s="194"/>
    </row>
    <row r="199" spans="1:11" s="162" customFormat="1" ht="13.5">
      <c r="A199" s="175">
        <v>36923</v>
      </c>
      <c r="B199" s="171">
        <v>2.2634423608822729E-3</v>
      </c>
      <c r="C199" s="171">
        <v>2.2910000000000001E-3</v>
      </c>
      <c r="D199" s="171">
        <v>3.9789991525249757E-3</v>
      </c>
      <c r="E199" s="171">
        <v>4.9015244571828376E-3</v>
      </c>
      <c r="F199" s="171">
        <v>1.1017260374586169E-3</v>
      </c>
      <c r="G199" s="171">
        <v>1.4000000000000002E-3</v>
      </c>
      <c r="H199" s="171">
        <v>4.6011092276161403E-3</v>
      </c>
      <c r="I199" s="171">
        <v>3.3860045146727469E-3</v>
      </c>
      <c r="J199" s="187">
        <v>2.8999999999999998E-3</v>
      </c>
      <c r="K199" s="194"/>
    </row>
    <row r="200" spans="1:11" s="162" customFormat="1" ht="13.5">
      <c r="A200" s="175">
        <v>36951</v>
      </c>
      <c r="B200" s="171">
        <v>5.6458268984409532E-3</v>
      </c>
      <c r="C200" s="171">
        <v>4.7879999999999997E-3</v>
      </c>
      <c r="D200" s="171">
        <v>5.589697662209403E-3</v>
      </c>
      <c r="E200" s="171">
        <v>4.8008503351146814E-3</v>
      </c>
      <c r="F200" s="171">
        <v>5.0985145725011005E-3</v>
      </c>
      <c r="G200" s="171">
        <v>4.3E-3</v>
      </c>
      <c r="H200" s="171">
        <v>3.7980786190514593E-3</v>
      </c>
      <c r="I200" s="171">
        <v>8.0325186624399247E-3</v>
      </c>
      <c r="J200" s="187">
        <v>3.0000000000000001E-3</v>
      </c>
      <c r="K200" s="194"/>
    </row>
    <row r="201" spans="1:11" s="162" customFormat="1" ht="13.5">
      <c r="A201" s="175">
        <v>36982</v>
      </c>
      <c r="B201" s="171">
        <v>9.9946627997140602E-3</v>
      </c>
      <c r="C201" s="171">
        <v>3.9060000000000002E-3</v>
      </c>
      <c r="D201" s="171">
        <v>8.5733882030176733E-3</v>
      </c>
      <c r="E201" s="171">
        <v>8.3980770813008032E-3</v>
      </c>
      <c r="F201" s="171">
        <v>6.098818849740395E-3</v>
      </c>
      <c r="G201" s="171">
        <v>5.1000000000000004E-3</v>
      </c>
      <c r="H201" s="171">
        <v>5.7985614881803649E-3</v>
      </c>
      <c r="I201" s="171">
        <v>1.127562122434056E-2</v>
      </c>
      <c r="J201" s="187">
        <v>3.3E-3</v>
      </c>
      <c r="K201" s="194"/>
    </row>
    <row r="202" spans="1:11" s="162" customFormat="1" ht="13.5">
      <c r="A202" s="175">
        <v>37012</v>
      </c>
      <c r="B202" s="171">
        <v>8.6394703650711779E-3</v>
      </c>
      <c r="C202" s="171">
        <v>2.2060000000000001E-3</v>
      </c>
      <c r="D202" s="171">
        <v>4.0497952265194925E-3</v>
      </c>
      <c r="E202" s="171">
        <v>5.6997324972172247E-3</v>
      </c>
      <c r="F202" s="171">
        <v>1.7034162960158916E-3</v>
      </c>
      <c r="G202" s="171">
        <v>4.5000000000000005E-3</v>
      </c>
      <c r="H202" s="171">
        <v>4.0996494333864764E-3</v>
      </c>
      <c r="I202" s="171">
        <v>4.3987681442916315E-3</v>
      </c>
      <c r="J202" s="187">
        <v>2.8000000000000004E-3</v>
      </c>
      <c r="K202" s="194"/>
    </row>
    <row r="203" spans="1:11" s="162" customFormat="1" ht="13.5">
      <c r="A203" s="175">
        <v>37043</v>
      </c>
      <c r="B203" s="171">
        <v>9.8159387912457596E-3</v>
      </c>
      <c r="C203" s="171">
        <v>1.528E-2</v>
      </c>
      <c r="D203" s="171">
        <v>5.2364224519194646E-3</v>
      </c>
      <c r="E203" s="171">
        <v>5.9977399820356769E-3</v>
      </c>
      <c r="F203" s="171">
        <v>8.497349498766571E-3</v>
      </c>
      <c r="G203" s="171">
        <v>1.77E-2</v>
      </c>
      <c r="H203" s="171">
        <v>5.2022316819968495E-3</v>
      </c>
      <c r="I203" s="171">
        <v>1.4561725035080908E-2</v>
      </c>
      <c r="J203" s="187">
        <v>9.7000000000000003E-3</v>
      </c>
      <c r="K203" s="194"/>
    </row>
    <row r="204" spans="1:11" s="162" customFormat="1">
      <c r="A204" s="175">
        <v>37073</v>
      </c>
      <c r="B204" s="171">
        <v>1.4835299300083316E-2</v>
      </c>
      <c r="C204" s="171">
        <v>2.1159000000000001E-2</v>
      </c>
      <c r="D204" s="171">
        <v>1.3570929349711713E-2</v>
      </c>
      <c r="E204" s="171">
        <v>1.1100230414746504E-2</v>
      </c>
      <c r="F204" s="171">
        <v>1.2099984907545602E-2</v>
      </c>
      <c r="G204" s="171">
        <v>1.66E-2</v>
      </c>
      <c r="H204" s="171">
        <v>1.3298869740311359E-2</v>
      </c>
      <c r="I204" s="171">
        <v>1.6159120329581E-2</v>
      </c>
      <c r="J204" s="187">
        <v>1.77E-2</v>
      </c>
      <c r="K204" s="169"/>
    </row>
    <row r="205" spans="1:11" s="162" customFormat="1">
      <c r="A205" s="175">
        <v>37104</v>
      </c>
      <c r="B205" s="171">
        <v>1.3841931889978287E-2</v>
      </c>
      <c r="C205" s="171">
        <v>6.4739999999999997E-3</v>
      </c>
      <c r="D205" s="171">
        <v>5.3973608492905445E-3</v>
      </c>
      <c r="E205" s="171">
        <v>7.9019182234072449E-3</v>
      </c>
      <c r="F205" s="171">
        <v>1.1502822999475582E-2</v>
      </c>
      <c r="G205" s="171">
        <v>6.3E-3</v>
      </c>
      <c r="H205" s="171">
        <v>6.997745234245123E-3</v>
      </c>
      <c r="I205" s="171">
        <v>9.0336643255026772E-3</v>
      </c>
      <c r="J205" s="187">
        <v>6.7000000000000002E-3</v>
      </c>
      <c r="K205" s="169"/>
    </row>
    <row r="206" spans="1:11" s="162" customFormat="1">
      <c r="A206" s="175">
        <v>37135</v>
      </c>
      <c r="B206" s="171">
        <v>3.0540742396925058E-3</v>
      </c>
      <c r="C206" s="171">
        <v>6.0350000000000004E-3</v>
      </c>
      <c r="D206" s="171">
        <v>1.2335445161544278E-3</v>
      </c>
      <c r="E206" s="171">
        <v>4.3976169212158744E-3</v>
      </c>
      <c r="F206" s="171">
        <v>3.1975842733755755E-3</v>
      </c>
      <c r="G206" s="171">
        <v>1.2999999999999999E-3</v>
      </c>
      <c r="H206" s="171">
        <v>2.798871404581238E-3</v>
      </c>
      <c r="I206" s="171">
        <v>3.8211362599909204E-3</v>
      </c>
      <c r="J206" s="187">
        <v>8.9999999999999998E-4</v>
      </c>
      <c r="K206" s="169"/>
    </row>
    <row r="207" spans="1:11" s="162" customFormat="1">
      <c r="A207" s="175">
        <v>37165</v>
      </c>
      <c r="B207" s="171">
        <v>1.1790204550089278E-2</v>
      </c>
      <c r="C207" s="171">
        <v>1.1958E-2</v>
      </c>
      <c r="D207" s="171">
        <v>7.1358874027933616E-3</v>
      </c>
      <c r="E207" s="171">
        <v>9.3982846723543734E-3</v>
      </c>
      <c r="F207" s="171">
        <v>7.4034660991182388E-3</v>
      </c>
      <c r="G207" s="171">
        <v>8.8000000000000005E-3</v>
      </c>
      <c r="H207" s="171">
        <v>8.2998782083090195E-3</v>
      </c>
      <c r="I207" s="171">
        <v>1.4461219161115313E-2</v>
      </c>
      <c r="J207" s="187">
        <v>6.6E-3</v>
      </c>
      <c r="K207" s="169"/>
    </row>
    <row r="208" spans="1:11" s="162" customFormat="1">
      <c r="A208" s="175">
        <v>37196</v>
      </c>
      <c r="B208" s="171">
        <v>1.099658290326655E-2</v>
      </c>
      <c r="C208" s="171">
        <v>9.7719999999999994E-3</v>
      </c>
      <c r="D208" s="171">
        <v>8.538602311539023E-3</v>
      </c>
      <c r="E208" s="171">
        <v>1.2901283437963595E-2</v>
      </c>
      <c r="F208" s="171">
        <v>6.0965488101167864E-3</v>
      </c>
      <c r="G208" s="171">
        <v>2.0799999999999999E-2</v>
      </c>
      <c r="H208" s="171">
        <v>7.1019549948552196E-3</v>
      </c>
      <c r="I208" s="171">
        <v>7.6413604544276481E-3</v>
      </c>
      <c r="J208" s="187">
        <v>5.6000000000000008E-3</v>
      </c>
      <c r="K208" s="169"/>
    </row>
    <row r="209" spans="1:11" s="162" customFormat="1">
      <c r="A209" s="175">
        <v>37226</v>
      </c>
      <c r="B209" s="171">
        <v>2.2161949138790327E-3</v>
      </c>
      <c r="C209" s="171">
        <v>-1.5989999999999999E-3</v>
      </c>
      <c r="D209" s="171">
        <v>6.9719714134617305E-3</v>
      </c>
      <c r="E209" s="171">
        <v>7.3977850679232127E-3</v>
      </c>
      <c r="F209" s="171">
        <v>2.4998375105618198E-3</v>
      </c>
      <c r="G209" s="171">
        <v>5.0000000000000001E-3</v>
      </c>
      <c r="H209" s="171">
        <v>6.5021599831198706E-3</v>
      </c>
      <c r="I209" s="171">
        <v>1.7824061078988152E-3</v>
      </c>
      <c r="J209" s="187">
        <v>5.1999999999999998E-3</v>
      </c>
      <c r="K209" s="169"/>
    </row>
    <row r="210" spans="1:11" s="162" customFormat="1">
      <c r="A210" s="175">
        <v>37257</v>
      </c>
      <c r="B210" s="171">
        <v>3.6130142531329845E-3</v>
      </c>
      <c r="C210" s="171">
        <v>1.0603E-2</v>
      </c>
      <c r="D210" s="171">
        <v>7.9162410623083712E-3</v>
      </c>
      <c r="E210" s="171">
        <v>1.0698284340509234E-2</v>
      </c>
      <c r="F210" s="171">
        <v>5.7003785290730136E-3</v>
      </c>
      <c r="G210" s="171">
        <v>5.1999999999999998E-3</v>
      </c>
      <c r="H210" s="171">
        <v>5.2023280831929863E-3</v>
      </c>
      <c r="I210" s="171">
        <v>1.8586232178465778E-3</v>
      </c>
      <c r="J210" s="187">
        <v>1.9E-3</v>
      </c>
      <c r="K210" s="181"/>
    </row>
    <row r="211" spans="1:11" s="162" customFormat="1">
      <c r="A211" s="175">
        <v>37288</v>
      </c>
      <c r="B211" s="171">
        <v>5.9923298178343742E-4</v>
      </c>
      <c r="C211" s="171">
        <v>1.2750000000000001E-3</v>
      </c>
      <c r="D211" s="171">
        <v>1.395853550104853E-3</v>
      </c>
      <c r="E211" s="171">
        <v>3.0976656683496806E-3</v>
      </c>
      <c r="F211" s="171">
        <v>2.5984845479429808E-3</v>
      </c>
      <c r="G211" s="171">
        <v>1.6000000000000001E-3</v>
      </c>
      <c r="H211" s="171">
        <v>3.6002809975412831E-3</v>
      </c>
      <c r="I211" s="171">
        <v>1.8272076817302807E-3</v>
      </c>
      <c r="J211" s="187">
        <v>3.2000000000000002E-3</v>
      </c>
      <c r="K211" s="181"/>
    </row>
    <row r="212" spans="1:11" s="162" customFormat="1">
      <c r="A212" s="175">
        <v>37316</v>
      </c>
      <c r="B212" s="171">
        <v>9.3055824281118582E-4</v>
      </c>
      <c r="C212" s="171">
        <v>2.261E-3</v>
      </c>
      <c r="D212" s="171">
        <v>4.2437811182769458E-3</v>
      </c>
      <c r="E212" s="171">
        <v>6.1977569509190644E-3</v>
      </c>
      <c r="F212" s="171">
        <v>7.0234444554362341E-4</v>
      </c>
      <c r="G212" s="171">
        <v>4.7999999999999996E-3</v>
      </c>
      <c r="H212" s="171">
        <v>5.9989937877329425E-3</v>
      </c>
      <c r="I212" s="171">
        <v>1.1306164418616316E-3</v>
      </c>
      <c r="J212" s="187">
        <v>4.1999999999999997E-3</v>
      </c>
      <c r="K212" s="181"/>
    </row>
    <row r="213" spans="1:11" s="162" customFormat="1">
      <c r="A213" s="175">
        <v>37347</v>
      </c>
      <c r="B213" s="171">
        <v>5.5689537730811978E-3</v>
      </c>
      <c r="C213" s="171">
        <v>7.4099999999999999E-3</v>
      </c>
      <c r="D213" s="171">
        <v>7.1017055501683135E-3</v>
      </c>
      <c r="E213" s="171">
        <v>6.8023202875184818E-3</v>
      </c>
      <c r="F213" s="171">
        <v>5.9805656330014223E-4</v>
      </c>
      <c r="G213" s="171">
        <v>6.8000000000000005E-3</v>
      </c>
      <c r="H213" s="171">
        <v>8.0016960116546798E-3</v>
      </c>
      <c r="I213" s="171">
        <v>6.985174513175707E-3</v>
      </c>
      <c r="J213" s="187">
        <v>8.0000000000000002E-3</v>
      </c>
      <c r="K213" s="181"/>
    </row>
    <row r="214" spans="1:11" s="162" customFormat="1">
      <c r="A214" s="175">
        <v>37377</v>
      </c>
      <c r="B214" s="171">
        <v>8.2659758519996185E-3</v>
      </c>
      <c r="C214" s="171">
        <v>1.0169999999999999E-3</v>
      </c>
      <c r="D214" s="171">
        <v>2.8414186325318447E-3</v>
      </c>
      <c r="E214" s="171">
        <v>8.9907485729190384E-4</v>
      </c>
      <c r="F214" s="171">
        <v>6.0263876745536571E-4</v>
      </c>
      <c r="G214" s="171">
        <v>2.3E-3</v>
      </c>
      <c r="H214" s="171">
        <v>2.0977927337637592E-3</v>
      </c>
      <c r="I214" s="171">
        <v>1.1062753550280746E-2</v>
      </c>
      <c r="J214" s="187">
        <v>3.4000000000000002E-3</v>
      </c>
      <c r="K214" s="181"/>
    </row>
    <row r="215" spans="1:11" s="162" customFormat="1">
      <c r="A215" s="175">
        <v>37408</v>
      </c>
      <c r="B215" s="171">
        <v>1.5415902529370085E-2</v>
      </c>
      <c r="C215" s="171">
        <v>5.999E-3</v>
      </c>
      <c r="D215" s="171">
        <v>5.4737654611518582E-3</v>
      </c>
      <c r="E215" s="171">
        <v>6.1018390560221292E-3</v>
      </c>
      <c r="F215" s="171">
        <v>3.1002394293191404E-3</v>
      </c>
      <c r="G215" s="171">
        <v>4.5000000000000005E-3</v>
      </c>
      <c r="H215" s="171">
        <v>4.1975654120609551E-3</v>
      </c>
      <c r="I215" s="171">
        <v>1.7355183274752495E-2</v>
      </c>
      <c r="J215" s="193">
        <v>2.7000000000000001E-3</v>
      </c>
      <c r="K215" s="181"/>
    </row>
    <row r="216" spans="1:11" s="162" customFormat="1">
      <c r="A216" s="175">
        <v>37438</v>
      </c>
      <c r="B216" s="171">
        <v>1.9531669110546934E-2</v>
      </c>
      <c r="C216" s="171">
        <v>1.3390000000000001E-2</v>
      </c>
      <c r="D216" s="171">
        <v>1.0302811857829663E-2</v>
      </c>
      <c r="E216" s="171">
        <v>1.1500993195553866E-2</v>
      </c>
      <c r="F216" s="171">
        <v>6.6980653861106187E-3</v>
      </c>
      <c r="G216" s="171">
        <v>1.4499999999999999E-2</v>
      </c>
      <c r="H216" s="171">
        <v>1.1902337595524282E-2</v>
      </c>
      <c r="I216" s="171">
        <v>2.0500556373164835E-2</v>
      </c>
      <c r="J216" s="193">
        <v>1.3000000000000001E-2</v>
      </c>
      <c r="K216" s="181"/>
    </row>
    <row r="217" spans="1:11" s="162" customFormat="1">
      <c r="A217" s="175">
        <v>37469</v>
      </c>
      <c r="B217" s="171">
        <v>2.3200340265810748E-2</v>
      </c>
      <c r="C217" s="171">
        <v>4.0280000000000003E-3</v>
      </c>
      <c r="D217" s="171">
        <v>7.6309351718004681E-3</v>
      </c>
      <c r="E217" s="171">
        <v>8.6020943775624303E-3</v>
      </c>
      <c r="F217" s="171">
        <v>1.01000224879495E-2</v>
      </c>
      <c r="G217" s="171">
        <v>8.1000000000000013E-3</v>
      </c>
      <c r="H217" s="171">
        <v>6.49814906023094E-3</v>
      </c>
      <c r="I217" s="171">
        <v>2.3641295984453192E-2</v>
      </c>
      <c r="J217" s="193">
        <v>6.6E-3</v>
      </c>
      <c r="K217" s="181"/>
    </row>
    <row r="218" spans="1:11" s="162" customFormat="1">
      <c r="A218" s="175">
        <v>37500</v>
      </c>
      <c r="B218" s="171">
        <v>2.397706429881552E-2</v>
      </c>
      <c r="C218" s="171">
        <v>9.5440000000000004E-3</v>
      </c>
      <c r="D218" s="171">
        <v>6.6305252461156261E-3</v>
      </c>
      <c r="E218" s="171">
        <v>8.3008823894943351E-3</v>
      </c>
      <c r="F218" s="171">
        <v>7.6033297841449077E-3</v>
      </c>
      <c r="G218" s="171">
        <v>5.0000000000000001E-3</v>
      </c>
      <c r="H218" s="171">
        <v>7.1981057616417043E-3</v>
      </c>
      <c r="I218" s="171">
        <v>2.6436959341631594E-2</v>
      </c>
      <c r="J218" s="193">
        <v>5.8999999999999999E-3</v>
      </c>
      <c r="K218" s="181"/>
    </row>
    <row r="219" spans="1:11" s="162" customFormat="1">
      <c r="A219" s="175">
        <v>37530</v>
      </c>
      <c r="B219" s="171">
        <v>3.8737272069070849E-2</v>
      </c>
      <c r="C219" s="171">
        <v>1.1266E-2</v>
      </c>
      <c r="D219" s="171">
        <v>1.1419644529305106E-2</v>
      </c>
      <c r="E219" s="171">
        <v>1.5699869039365266E-2</v>
      </c>
      <c r="F219" s="171">
        <v>1.2795942187702636E-2</v>
      </c>
      <c r="G219" s="171">
        <v>1.3599999999999999E-2</v>
      </c>
      <c r="H219" s="171">
        <v>1.3102216092530483E-2</v>
      </c>
      <c r="I219" s="171">
        <v>4.2134467073686066E-2</v>
      </c>
      <c r="J219" s="193">
        <v>1.1599999999999999E-2</v>
      </c>
      <c r="K219" s="181"/>
    </row>
    <row r="220" spans="1:11" s="162" customFormat="1">
      <c r="A220" s="175">
        <v>37561</v>
      </c>
      <c r="B220" s="171">
        <v>5.1897872271846168E-2</v>
      </c>
      <c r="C220" s="171">
        <v>3.1995999999999997E-2</v>
      </c>
      <c r="D220" s="171">
        <v>3.1428816598245035E-2</v>
      </c>
      <c r="E220" s="171">
        <v>3.3897619481018548E-2</v>
      </c>
      <c r="F220" s="171">
        <v>2.6501624339000829E-2</v>
      </c>
      <c r="G220" s="171">
        <v>3.09E-2</v>
      </c>
      <c r="H220" s="171">
        <v>3.0202242092344456E-2</v>
      </c>
      <c r="I220" s="171">
        <v>5.8375695665791261E-2</v>
      </c>
      <c r="J220" s="193">
        <v>2.8799999999999999E-2</v>
      </c>
      <c r="K220" s="181"/>
    </row>
    <row r="221" spans="1:11" s="162" customFormat="1">
      <c r="A221" s="175">
        <v>37591</v>
      </c>
      <c r="B221" s="171">
        <v>3.7486594147387864E-2</v>
      </c>
      <c r="C221" s="171">
        <v>2.3911999999999999E-2</v>
      </c>
      <c r="D221" s="171">
        <v>1.9432524739469326E-2</v>
      </c>
      <c r="E221" s="171">
        <v>2.7000723801326121E-2</v>
      </c>
      <c r="F221" s="171">
        <v>1.8300430136340751E-2</v>
      </c>
      <c r="G221" s="171">
        <v>2.29E-2</v>
      </c>
      <c r="H221" s="171">
        <v>2.0997782594114556E-2</v>
      </c>
      <c r="I221" s="171">
        <v>2.6982320358145628E-2</v>
      </c>
      <c r="J221" s="193">
        <v>1.9199999999999998E-2</v>
      </c>
      <c r="K221" s="181"/>
    </row>
    <row r="222" spans="1:11" s="162" customFormat="1">
      <c r="A222" s="175">
        <v>37622</v>
      </c>
      <c r="B222" s="171">
        <v>2.3280798325377328E-2</v>
      </c>
      <c r="C222" s="171">
        <v>2.9204000000000001E-2</v>
      </c>
      <c r="D222" s="171">
        <v>2.322844453607531E-2</v>
      </c>
      <c r="E222" s="171">
        <v>2.4700352862183861E-2</v>
      </c>
      <c r="F222" s="171">
        <v>2.1900691457505284E-2</v>
      </c>
      <c r="G222" s="171">
        <v>2.6800000000000001E-2</v>
      </c>
      <c r="H222" s="171">
        <v>2.2502426732294634E-2</v>
      </c>
      <c r="I222" s="171">
        <v>2.1744270240716235E-2</v>
      </c>
      <c r="J222" s="193">
        <v>2.2800000000000001E-2</v>
      </c>
      <c r="K222" s="181"/>
    </row>
    <row r="223" spans="1:11" s="162" customFormat="1">
      <c r="A223" s="175">
        <v>37653</v>
      </c>
      <c r="B223" s="171">
        <v>2.2848545854033286E-2</v>
      </c>
      <c r="C223" s="171">
        <v>1.3547E-2</v>
      </c>
      <c r="D223" s="171">
        <v>1.3667693702618555E-2</v>
      </c>
      <c r="E223" s="171">
        <v>1.4601457357424463E-2</v>
      </c>
      <c r="F223" s="171">
        <v>1.609902722094203E-2</v>
      </c>
      <c r="G223" s="171">
        <v>1.9199999999999998E-2</v>
      </c>
      <c r="H223" s="171">
        <v>1.5702312914732897E-2</v>
      </c>
      <c r="I223" s="171">
        <v>1.5930406612239656E-2</v>
      </c>
      <c r="J223" s="192">
        <v>1.61E-2</v>
      </c>
      <c r="K223" s="181"/>
    </row>
    <row r="224" spans="1:11" s="162" customFormat="1">
      <c r="A224" s="175">
        <v>37681</v>
      </c>
      <c r="B224" s="171">
        <v>1.5340063349629451E-2</v>
      </c>
      <c r="C224" s="171">
        <v>1.0555999999999999E-2</v>
      </c>
      <c r="D224" s="171">
        <v>1.060948642134818E-2</v>
      </c>
      <c r="E224" s="171">
        <v>1.3699696783708637E-2</v>
      </c>
      <c r="F224" s="171">
        <v>6.6985060539987984E-3</v>
      </c>
      <c r="G224" s="171">
        <v>1.09E-2</v>
      </c>
      <c r="H224" s="171">
        <v>1.2301562949920353E-2</v>
      </c>
      <c r="I224" s="171">
        <v>1.6570338524613426E-2</v>
      </c>
      <c r="J224" s="192">
        <v>1.03E-2</v>
      </c>
      <c r="K224" s="181"/>
    </row>
    <row r="225" spans="1:10" s="162" customFormat="1">
      <c r="A225" s="175">
        <v>37712</v>
      </c>
      <c r="B225" s="171">
        <v>9.2303416650743042E-3</v>
      </c>
      <c r="C225" s="171">
        <v>1.3861E-2</v>
      </c>
      <c r="D225" s="171">
        <v>1.1178312107652744E-2</v>
      </c>
      <c r="E225" s="171">
        <v>1.3799211086360286E-2</v>
      </c>
      <c r="F225" s="171">
        <v>5.7033725422110937E-3</v>
      </c>
      <c r="G225" s="171">
        <v>6.1000000000000004E-3</v>
      </c>
      <c r="H225" s="171">
        <v>9.6992758184930583E-3</v>
      </c>
      <c r="I225" s="171">
        <v>4.1135695280773987E-3</v>
      </c>
      <c r="J225" s="192">
        <v>5.7999999999999996E-3</v>
      </c>
    </row>
    <row r="226" spans="1:10" s="162" customFormat="1">
      <c r="A226" s="175">
        <v>37742</v>
      </c>
      <c r="B226" s="171">
        <v>-2.6332819298341414E-3</v>
      </c>
      <c r="C226" s="171">
        <v>2.3800000000000002E-3</v>
      </c>
      <c r="D226" s="171">
        <v>6.9051594184106335E-3</v>
      </c>
      <c r="E226" s="171">
        <v>9.8987837109074661E-3</v>
      </c>
      <c r="F226" s="171">
        <v>3.098781203604517E-3</v>
      </c>
      <c r="G226" s="171">
        <v>6.1999999999999998E-3</v>
      </c>
      <c r="H226" s="171">
        <v>6.1007994310231517E-3</v>
      </c>
      <c r="I226" s="171">
        <v>-6.6767777138574402E-3</v>
      </c>
      <c r="J226" s="192">
        <v>3.8999999999999998E-3</v>
      </c>
    </row>
    <row r="227" spans="1:10" s="162" customFormat="1">
      <c r="A227" s="175">
        <v>37773</v>
      </c>
      <c r="B227" s="171">
        <v>-1.0022536902884238E-2</v>
      </c>
      <c r="C227" s="171">
        <v>-2.5999999999999999E-3</v>
      </c>
      <c r="D227" s="171">
        <v>-1.6017643555111816E-3</v>
      </c>
      <c r="E227" s="171">
        <v>-6.0019771218755569E-4</v>
      </c>
      <c r="F227" s="171">
        <v>-1.6005369543330428E-3</v>
      </c>
      <c r="G227" s="171">
        <v>2.0000000000000001E-4</v>
      </c>
      <c r="H227" s="171">
        <v>-1.5010328207482049E-3</v>
      </c>
      <c r="I227" s="171">
        <v>-6.9743769743768613E-3</v>
      </c>
      <c r="J227" s="192">
        <v>-1.5E-3</v>
      </c>
    </row>
    <row r="228" spans="1:10" s="162" customFormat="1">
      <c r="A228" s="175">
        <v>37803</v>
      </c>
      <c r="B228" s="171">
        <v>-4.1625558232204485E-3</v>
      </c>
      <c r="C228" s="171">
        <v>3.4810000000000002E-3</v>
      </c>
      <c r="D228" s="171">
        <v>3.414248744346482E-3</v>
      </c>
      <c r="E228" s="171">
        <v>4.0184406683851925E-4</v>
      </c>
      <c r="F228" s="171">
        <v>-8.0155138978665885E-4</v>
      </c>
      <c r="G228" s="171">
        <v>1.6999999999999999E-3</v>
      </c>
      <c r="H228" s="171">
        <v>1.9997885281095584E-3</v>
      </c>
      <c r="I228" s="171">
        <v>-1.9935457190020101E-3</v>
      </c>
      <c r="J228" s="192">
        <v>2.5999999999999999E-3</v>
      </c>
    </row>
    <row r="229" spans="1:10" s="162" customFormat="1">
      <c r="A229" s="175">
        <v>37834</v>
      </c>
      <c r="B229" s="171">
        <v>3.8018687270040541E-3</v>
      </c>
      <c r="C229" s="171">
        <v>-1.475E-3</v>
      </c>
      <c r="D229" s="171">
        <v>1.3498041578787756E-3</v>
      </c>
      <c r="E229" s="171">
        <v>1.8009507960821125E-3</v>
      </c>
      <c r="F229" s="171">
        <v>6.3011075458025978E-3</v>
      </c>
      <c r="G229" s="171">
        <v>1.6000000000000001E-3</v>
      </c>
      <c r="H229" s="171">
        <v>3.3997375641177108E-3</v>
      </c>
      <c r="I229" s="171">
        <v>6.2192534770799668E-3</v>
      </c>
      <c r="J229" s="192">
        <v>2.3999999999999998E-3</v>
      </c>
    </row>
    <row r="230" spans="1:10" s="162" customFormat="1">
      <c r="A230" s="175">
        <v>37865</v>
      </c>
      <c r="B230" s="171">
        <v>1.1829738260065836E-2</v>
      </c>
      <c r="C230" s="171">
        <v>1.2640999999999999E-2</v>
      </c>
      <c r="D230" s="171">
        <v>7.5944491918109591E-3</v>
      </c>
      <c r="E230" s="171">
        <v>8.1998634090456601E-3</v>
      </c>
      <c r="F230" s="171">
        <v>8.4003000107146786E-3</v>
      </c>
      <c r="G230" s="171">
        <v>9.4000000000000004E-3</v>
      </c>
      <c r="H230" s="171">
        <v>7.8006758147044497E-3</v>
      </c>
      <c r="I230" s="171">
        <v>1.0475000439978066E-2</v>
      </c>
      <c r="J230" s="192">
        <v>8.3999999999999995E-3</v>
      </c>
    </row>
    <row r="231" spans="1:10" s="162" customFormat="1">
      <c r="A231" s="175">
        <v>37895</v>
      </c>
      <c r="B231" s="171">
        <v>3.798336590527418E-3</v>
      </c>
      <c r="C231" s="171">
        <v>4.7060000000000001E-3</v>
      </c>
      <c r="D231" s="171">
        <v>2.1421120109574865E-3</v>
      </c>
      <c r="E231" s="171">
        <v>3.8983287881966255E-3</v>
      </c>
      <c r="F231" s="171">
        <v>6.2987440763329072E-3</v>
      </c>
      <c r="G231" s="171">
        <v>2.7000000000000001E-3</v>
      </c>
      <c r="H231" s="171">
        <v>2.8992082756742477E-3</v>
      </c>
      <c r="I231" s="171">
        <v>4.375071843834899E-3</v>
      </c>
      <c r="J231" s="192">
        <v>2.0999999999999999E-3</v>
      </c>
    </row>
    <row r="232" spans="1:10" s="162" customFormat="1">
      <c r="A232" s="175">
        <v>37926</v>
      </c>
      <c r="B232" s="171">
        <v>4.9033578386767918E-3</v>
      </c>
      <c r="C232" s="171">
        <v>2.5699999999999998E-3</v>
      </c>
      <c r="D232" s="171">
        <v>3.3374123929246213E-3</v>
      </c>
      <c r="E232" s="171">
        <v>3.7003500095773578E-3</v>
      </c>
      <c r="F232" s="171">
        <v>2.7030793987339319E-3</v>
      </c>
      <c r="G232" s="171">
        <v>1.8E-3</v>
      </c>
      <c r="H232" s="171">
        <v>3.4020376033729871E-3</v>
      </c>
      <c r="I232" s="171">
        <v>4.7895344683479557E-3</v>
      </c>
      <c r="J232" s="192">
        <v>1.6000000000000001E-3</v>
      </c>
    </row>
    <row r="233" spans="1:10" s="162" customFormat="1">
      <c r="A233" s="175">
        <v>37956</v>
      </c>
      <c r="B233" s="171">
        <v>6.1437108970570087E-3</v>
      </c>
      <c r="C233" s="171">
        <v>3.1580000000000002E-3</v>
      </c>
      <c r="D233" s="171">
        <v>4.2687659385740595E-3</v>
      </c>
      <c r="E233" s="171">
        <v>5.3999427475950323E-3</v>
      </c>
      <c r="F233" s="171">
        <v>4.1995391879767752E-3</v>
      </c>
      <c r="G233" s="171">
        <v>3.5999999999999999E-3</v>
      </c>
      <c r="H233" s="171">
        <v>5.1984706667387304E-3</v>
      </c>
      <c r="I233" s="171">
        <v>6.019646690920144E-3</v>
      </c>
      <c r="J233" s="192">
        <v>4.4000000000000003E-3</v>
      </c>
    </row>
    <row r="234" spans="1:10" s="162" customFormat="1">
      <c r="A234" s="175">
        <v>37987</v>
      </c>
      <c r="B234" s="171">
        <v>8.775534461972212E-3</v>
      </c>
      <c r="C234" s="171">
        <v>1.4593999999999999E-2</v>
      </c>
      <c r="D234" s="171">
        <v>1.0823705689838814E-2</v>
      </c>
      <c r="E234" s="171">
        <v>8.3001514216811678E-3</v>
      </c>
      <c r="F234" s="171">
        <v>6.497374205130857E-3</v>
      </c>
      <c r="G234" s="171">
        <v>3.2000000000000002E-3</v>
      </c>
      <c r="H234" s="171">
        <v>7.5981502496087483E-3</v>
      </c>
      <c r="I234" s="171">
        <v>7.9976120386191507E-3</v>
      </c>
      <c r="J234" s="192">
        <v>4.8999999999999998E-3</v>
      </c>
    </row>
    <row r="235" spans="1:10" s="162" customFormat="1">
      <c r="A235" s="175">
        <v>38018</v>
      </c>
      <c r="B235" s="171">
        <v>6.9283831416075969E-3</v>
      </c>
      <c r="C235" s="171">
        <v>-1.8320000000000001E-3</v>
      </c>
      <c r="D235" s="171">
        <v>2.8203077763255813E-3</v>
      </c>
      <c r="E235" s="171">
        <v>3.9019882170223674E-3</v>
      </c>
      <c r="F235" s="171">
        <v>1.9003721562138587E-3</v>
      </c>
      <c r="G235" s="171">
        <v>1E-3</v>
      </c>
      <c r="H235" s="171">
        <v>6.0985652791318845E-3</v>
      </c>
      <c r="I235" s="171">
        <v>1.0834158744422062E-2</v>
      </c>
      <c r="J235" s="192">
        <v>4.4999999999999997E-3</v>
      </c>
    </row>
    <row r="236" spans="1:10" s="162" customFormat="1">
      <c r="A236" s="175">
        <v>38047</v>
      </c>
      <c r="B236" s="171">
        <v>1.1324085497347092E-2</v>
      </c>
      <c r="C236" s="171">
        <v>4.6610000000000002E-3</v>
      </c>
      <c r="D236" s="171">
        <v>4.6483946506510332E-3</v>
      </c>
      <c r="E236" s="171">
        <v>5.6981149766237582E-3</v>
      </c>
      <c r="F236" s="171">
        <v>1.2021180571444301E-3</v>
      </c>
      <c r="G236" s="171">
        <v>5.4000000000000003E-3</v>
      </c>
      <c r="H236" s="171">
        <v>4.6988447567175573E-3</v>
      </c>
      <c r="I236" s="171">
        <v>9.3273530520985304E-3</v>
      </c>
      <c r="J236" s="192">
        <v>4.8999999999999998E-3</v>
      </c>
    </row>
    <row r="237" spans="1:10" s="162" customFormat="1">
      <c r="A237" s="175">
        <v>38078</v>
      </c>
      <c r="B237" s="171">
        <v>1.2122955263749624E-2</v>
      </c>
      <c r="C237" s="171">
        <v>6.2500000000000001E-4</v>
      </c>
      <c r="D237" s="171">
        <v>3.0510351449821727E-3</v>
      </c>
      <c r="E237" s="171">
        <v>4.0978743601043366E-3</v>
      </c>
      <c r="F237" s="171">
        <v>2.8998994590732075E-3</v>
      </c>
      <c r="G237" s="171">
        <v>1.9E-3</v>
      </c>
      <c r="H237" s="171">
        <v>3.6992183199384687E-3</v>
      </c>
      <c r="I237" s="171">
        <v>1.1469711021998785E-2</v>
      </c>
      <c r="J237" s="192">
        <v>2.8999999999999998E-3</v>
      </c>
    </row>
    <row r="238" spans="1:10" s="162" customFormat="1">
      <c r="A238" s="175">
        <v>38108</v>
      </c>
      <c r="B238" s="171">
        <v>1.3068714457898256E-2</v>
      </c>
      <c r="C238" s="171">
        <v>4.2779999999999997E-3</v>
      </c>
      <c r="D238" s="171">
        <v>7.1064343919000628E-3</v>
      </c>
      <c r="E238" s="171">
        <v>4.0009622567453995E-3</v>
      </c>
      <c r="F238" s="171">
        <v>5.7001773020266544E-3</v>
      </c>
      <c r="G238" s="171">
        <v>4.3E-3</v>
      </c>
      <c r="H238" s="171">
        <v>5.0983919443652326E-3</v>
      </c>
      <c r="I238" s="171">
        <v>1.4618185656235072E-2</v>
      </c>
      <c r="J238" s="192">
        <v>5.1000000000000004E-3</v>
      </c>
    </row>
    <row r="239" spans="1:10" s="162" customFormat="1">
      <c r="A239" s="175">
        <v>38139</v>
      </c>
      <c r="B239" s="171">
        <v>1.3757770383553858E-2</v>
      </c>
      <c r="C239" s="171">
        <v>1.1227000000000001E-2</v>
      </c>
      <c r="D239" s="171">
        <v>7.7653678392652914E-3</v>
      </c>
      <c r="E239" s="171">
        <v>4.9980873593369335E-3</v>
      </c>
      <c r="F239" s="171">
        <v>9.1979305685994106E-3</v>
      </c>
      <c r="G239" s="171">
        <v>6.8999999999999999E-3</v>
      </c>
      <c r="H239" s="189">
        <v>7.0980500006549985E-3</v>
      </c>
      <c r="I239" s="171">
        <v>1.2873192551752899E-2</v>
      </c>
      <c r="J239" s="192">
        <v>8.8000000000000005E-3</v>
      </c>
    </row>
    <row r="240" spans="1:10" s="162" customFormat="1">
      <c r="A240" s="175">
        <v>38169</v>
      </c>
      <c r="B240" s="171">
        <v>1.3081270533905398E-2</v>
      </c>
      <c r="C240" s="171">
        <v>1.2137E-2</v>
      </c>
      <c r="D240" s="171">
        <v>5.8951500030426374E-3</v>
      </c>
      <c r="E240" s="171">
        <v>7.2988121131001282E-3</v>
      </c>
      <c r="F240" s="171">
        <v>5.9019203689720801E-3</v>
      </c>
      <c r="G240" s="171">
        <v>1.2200000000000001E-2</v>
      </c>
      <c r="H240" s="171">
        <v>9.0982778724160163E-3</v>
      </c>
      <c r="I240" s="171">
        <v>1.1351965491565474E-2</v>
      </c>
      <c r="J240" s="187">
        <v>1.1900000000000001E-2</v>
      </c>
    </row>
    <row r="241" spans="1:22" s="162" customFormat="1">
      <c r="A241" s="175">
        <v>38200</v>
      </c>
      <c r="B241" s="171">
        <v>1.2180879786018339E-2</v>
      </c>
      <c r="C241" s="171">
        <v>6.8609999999999999E-3</v>
      </c>
      <c r="D241" s="171">
        <v>7.8494241487003791E-3</v>
      </c>
      <c r="E241" s="171">
        <v>4.9994809508979721E-3</v>
      </c>
      <c r="F241" s="171">
        <v>9.9005481819915975E-3</v>
      </c>
      <c r="G241" s="171">
        <v>4.1000000000000003E-3</v>
      </c>
      <c r="H241" s="171">
        <v>6.8985661635208029E-3</v>
      </c>
      <c r="I241" s="171">
        <v>1.3109582911527085E-2</v>
      </c>
      <c r="J241" s="187">
        <v>5.7000000000000002E-3</v>
      </c>
    </row>
    <row r="242" spans="1:22" s="165" customFormat="1" ht="12">
      <c r="A242" s="175">
        <v>38231</v>
      </c>
      <c r="B242" s="190">
        <v>6.9445306005981866E-3</v>
      </c>
      <c r="C242" s="171">
        <v>2.9229999999999998E-3</v>
      </c>
      <c r="D242" s="171">
        <v>7.8783285938355263E-5</v>
      </c>
      <c r="E242" s="171">
        <v>1.698143610889602E-3</v>
      </c>
      <c r="F242" s="171">
        <v>2.0973036389424493E-3</v>
      </c>
      <c r="G242" s="171">
        <v>2.8E-3</v>
      </c>
      <c r="H242" s="171">
        <v>3.3019350875398423E-3</v>
      </c>
      <c r="I242" s="171">
        <v>4.8364260565585404E-3</v>
      </c>
      <c r="J242" s="187">
        <v>2.8E-3</v>
      </c>
      <c r="K242" s="162"/>
      <c r="L242" s="188"/>
      <c r="M242" s="188"/>
      <c r="N242" s="188"/>
      <c r="O242" s="188"/>
      <c r="P242" s="188"/>
      <c r="Q242" s="188"/>
      <c r="R242" s="188"/>
    </row>
    <row r="243" spans="1:22" s="165" customFormat="1" ht="12">
      <c r="A243" s="175">
        <v>38261</v>
      </c>
      <c r="B243" s="191">
        <v>3.9242140021129579E-3</v>
      </c>
      <c r="C243" s="171">
        <v>5.3020000000000003E-3</v>
      </c>
      <c r="D243" s="171">
        <v>1.0203507455688321E-3</v>
      </c>
      <c r="E243" s="171">
        <v>1.699389539679963E-3</v>
      </c>
      <c r="F243" s="171">
        <v>6.2025636193783207E-3</v>
      </c>
      <c r="G243" s="171">
        <v>2.8999999999999998E-3</v>
      </c>
      <c r="H243" s="171">
        <v>4.4008470035972191E-3</v>
      </c>
      <c r="I243" s="171">
        <v>5.3119193984811908E-3</v>
      </c>
      <c r="J243" s="187">
        <v>5.7999999999999996E-3</v>
      </c>
      <c r="K243" s="162"/>
      <c r="L243" s="188"/>
      <c r="M243" s="188"/>
      <c r="N243" s="188"/>
      <c r="O243" s="188"/>
      <c r="P243" s="188"/>
      <c r="Q243" s="188"/>
      <c r="R243" s="188"/>
    </row>
    <row r="244" spans="1:22" s="165" customFormat="1">
      <c r="A244" s="175">
        <v>38292</v>
      </c>
      <c r="B244" s="171">
        <v>8.170591393725557E-3</v>
      </c>
      <c r="C244" s="171">
        <v>8.3269999999999993E-3</v>
      </c>
      <c r="D244" s="171">
        <v>3.6950012554011202E-3</v>
      </c>
      <c r="E244" s="171">
        <v>4.4018579216971165E-3</v>
      </c>
      <c r="F244" s="190">
        <v>5.5985017532673709E-3</v>
      </c>
      <c r="G244" s="171">
        <v>4.1999999999999997E-3</v>
      </c>
      <c r="H244" s="171">
        <v>6.9004347697243507E-3</v>
      </c>
      <c r="I244" s="171">
        <v>8.2358632152115252E-3</v>
      </c>
      <c r="J244" s="187">
        <v>7.4999999999999997E-3</v>
      </c>
      <c r="K244" s="162"/>
    </row>
    <row r="245" spans="1:22" s="162" customFormat="1">
      <c r="A245" s="175">
        <v>38322</v>
      </c>
      <c r="B245" s="171">
        <v>7.3557159725856636E-3</v>
      </c>
      <c r="C245" s="171">
        <v>5.3949999999999996E-3</v>
      </c>
      <c r="D245" s="171">
        <v>6.268831697363586E-3</v>
      </c>
      <c r="E245" s="171">
        <v>8.6011454528309716E-3</v>
      </c>
      <c r="F245" s="189">
        <v>6.7006122085075948E-3</v>
      </c>
      <c r="G245" s="171">
        <v>5.8999999999999999E-3</v>
      </c>
      <c r="H245" s="171">
        <v>8.597964237514244E-3</v>
      </c>
      <c r="I245" s="171">
        <v>5.1822554652034558E-3</v>
      </c>
      <c r="J245" s="187">
        <v>7.0000000000000001E-3</v>
      </c>
    </row>
    <row r="246" spans="1:22" s="162" customFormat="1">
      <c r="A246" s="175">
        <v>38353</v>
      </c>
      <c r="B246" s="171">
        <v>3.9062854035438743E-3</v>
      </c>
      <c r="C246" s="171">
        <v>9.1330000000000595E-3</v>
      </c>
      <c r="D246" s="171">
        <v>8.5265220101515826E-3</v>
      </c>
      <c r="E246" s="171">
        <v>5.6987468447557976E-3</v>
      </c>
      <c r="F246" s="171">
        <v>5.60112731051432E-3</v>
      </c>
      <c r="G246" s="171">
        <v>3.8E-3</v>
      </c>
      <c r="H246" s="171">
        <v>5.7984426325179417E-3</v>
      </c>
      <c r="I246" s="171">
        <v>3.3105592152566921E-3</v>
      </c>
      <c r="J246" s="187">
        <v>5.3E-3</v>
      </c>
    </row>
    <row r="247" spans="1:22" s="162" customFormat="1">
      <c r="A247" s="175">
        <v>38384</v>
      </c>
      <c r="B247" s="171">
        <v>2.9792535615622562E-3</v>
      </c>
      <c r="C247" s="171">
        <v>3.2220000000000599E-3</v>
      </c>
      <c r="D247" s="171">
        <v>4.2897612302710275E-3</v>
      </c>
      <c r="E247" s="171">
        <v>4.4014048928748828E-3</v>
      </c>
      <c r="F247" s="171">
        <v>3.5971645418997333E-3</v>
      </c>
      <c r="G247" s="171">
        <v>5.8999999999999999E-3</v>
      </c>
      <c r="H247" s="171">
        <v>5.9017833829984045E-3</v>
      </c>
      <c r="I247" s="171">
        <v>4.0437308448835196E-3</v>
      </c>
      <c r="J247" s="187">
        <v>6.7999999999999996E-3</v>
      </c>
    </row>
    <row r="248" spans="1:22" s="162" customFormat="1">
      <c r="A248" s="175">
        <v>38412</v>
      </c>
      <c r="B248" s="171">
        <v>8.5061568373299146E-3</v>
      </c>
      <c r="C248" s="171">
        <v>8.1109999999999793E-3</v>
      </c>
      <c r="D248" s="171">
        <v>7.0262587187153169E-3</v>
      </c>
      <c r="E248" s="171">
        <v>7.2995050500985759E-3</v>
      </c>
      <c r="F248" s="171">
        <v>7.9017777049741333E-3</v>
      </c>
      <c r="G248" s="171">
        <v>1.35E-2</v>
      </c>
      <c r="H248" s="171">
        <v>6.0978875763779694E-3</v>
      </c>
      <c r="I248" s="171">
        <v>9.8681512934295501E-3</v>
      </c>
      <c r="J248" s="187">
        <v>8.6999999999999994E-3</v>
      </c>
    </row>
    <row r="249" spans="1:22" s="162" customFormat="1">
      <c r="A249" s="175">
        <v>38443</v>
      </c>
      <c r="B249" s="171">
        <v>8.6486197017163757E-3</v>
      </c>
      <c r="C249" s="171">
        <v>5.0040000000000102E-3</v>
      </c>
      <c r="D249" s="171">
        <v>8.8033933079660898E-3</v>
      </c>
      <c r="E249" s="171">
        <v>9.1002061328520067E-3</v>
      </c>
      <c r="F249" s="171">
        <v>8.3003126644585201E-3</v>
      </c>
      <c r="G249" s="171">
        <v>8.3999999999999995E-3</v>
      </c>
      <c r="H249" s="170">
        <v>8.6982517496836387E-3</v>
      </c>
      <c r="I249" s="171">
        <v>5.0527835423621603E-3</v>
      </c>
      <c r="J249" s="187">
        <v>7.3000000000000001E-3</v>
      </c>
    </row>
    <row r="250" spans="1:22" s="162" customFormat="1">
      <c r="A250" s="175">
        <v>38473</v>
      </c>
      <c r="B250" s="171">
        <v>-2.1561513730348203E-3</v>
      </c>
      <c r="C250" s="171">
        <v>3.9309999999999103E-3</v>
      </c>
      <c r="D250" s="171">
        <v>7.908003202146352E-3</v>
      </c>
      <c r="E250" s="171">
        <v>6.9991528174755402E-3</v>
      </c>
      <c r="F250" s="171">
        <v>3.5000326209180255E-3</v>
      </c>
      <c r="G250" s="171">
        <v>5.4999999999999997E-3</v>
      </c>
      <c r="H250" s="171">
        <v>4.9003089589989557E-3</v>
      </c>
      <c r="I250" s="171">
        <v>-2.5406230361791904E-3</v>
      </c>
      <c r="J250" s="187">
        <v>3.7000000000000002E-3</v>
      </c>
    </row>
    <row r="251" spans="1:22" s="162" customFormat="1">
      <c r="A251" s="175">
        <v>38504</v>
      </c>
      <c r="B251" s="171">
        <v>-4.4280355543468986E-3</v>
      </c>
      <c r="C251" s="171">
        <v>-1.6869999999999899E-3</v>
      </c>
      <c r="D251" s="171">
        <v>-5.3665918921519395E-4</v>
      </c>
      <c r="E251" s="170">
        <v>-1.1007587372723338E-3</v>
      </c>
      <c r="F251" s="171">
        <v>-2.0001453260465318E-3</v>
      </c>
      <c r="G251" s="171">
        <v>-5.0000000000000001E-4</v>
      </c>
      <c r="H251" s="171">
        <v>-2.0200551071036799E-4</v>
      </c>
      <c r="I251" s="171">
        <v>-4.4941662841526675E-3</v>
      </c>
      <c r="J251" s="187">
        <v>-2.0000000000000001E-4</v>
      </c>
    </row>
    <row r="252" spans="1:22" s="162" customFormat="1">
      <c r="A252" s="175">
        <v>38534</v>
      </c>
      <c r="B252" s="171">
        <v>-3.3788498252677046E-3</v>
      </c>
      <c r="C252" s="171">
        <v>-1.7460000000000301E-3</v>
      </c>
      <c r="D252" s="171">
        <v>1.3173108245005949E-3</v>
      </c>
      <c r="E252" s="171">
        <v>2.9910661576604269E-4</v>
      </c>
      <c r="F252" s="189">
        <v>3.0004828363183744E-3</v>
      </c>
      <c r="G252" s="171">
        <v>-2.8E-3</v>
      </c>
      <c r="H252" s="171">
        <v>2.5013335057462172E-3</v>
      </c>
      <c r="I252" s="171">
        <v>-4.0352838712205408E-3</v>
      </c>
      <c r="J252" s="187">
        <v>6.9999999999999999E-4</v>
      </c>
    </row>
    <row r="253" spans="1:22" s="162" customFormat="1" ht="12">
      <c r="A253" s="175">
        <v>38565</v>
      </c>
      <c r="B253" s="171">
        <v>-6.5214217831576216E-3</v>
      </c>
      <c r="C253" s="171">
        <v>-1.49999999999872E-5</v>
      </c>
      <c r="D253" s="171">
        <v>-4.3900259183126122E-3</v>
      </c>
      <c r="E253" s="171">
        <v>0</v>
      </c>
      <c r="F253" s="171">
        <v>-2.0019790556313755E-3</v>
      </c>
      <c r="G253" s="171">
        <v>-2.5999999999999999E-3</v>
      </c>
      <c r="H253" s="171">
        <v>1.7010161757771147E-3</v>
      </c>
      <c r="I253" s="171">
        <v>-7.8581716512750033E-3</v>
      </c>
      <c r="J253" s="187">
        <v>1E-4</v>
      </c>
      <c r="L253" s="188"/>
      <c r="M253" s="188"/>
      <c r="N253" s="188"/>
      <c r="O253" s="188"/>
      <c r="P253" s="188"/>
      <c r="Q253" s="188"/>
      <c r="R253" s="188"/>
      <c r="S253" s="165"/>
      <c r="T253" s="165"/>
      <c r="U253" s="165"/>
      <c r="V253" s="165"/>
    </row>
    <row r="254" spans="1:22" s="162" customFormat="1" ht="12">
      <c r="A254" s="175">
        <v>38596</v>
      </c>
      <c r="B254" s="171">
        <v>-5.3497424087034506E-3</v>
      </c>
      <c r="C254" s="171">
        <v>7.2019999999999298E-3</v>
      </c>
      <c r="D254" s="171">
        <v>9.3717347045019217E-4</v>
      </c>
      <c r="E254" s="171">
        <v>1.4990203252991385E-3</v>
      </c>
      <c r="F254" s="171">
        <v>4.4024699770690567E-3</v>
      </c>
      <c r="G254" s="171">
        <v>3.0000000000000001E-3</v>
      </c>
      <c r="H254" s="171">
        <v>3.50087924381004E-3</v>
      </c>
      <c r="I254" s="171">
        <v>-1.3205769060682382E-3</v>
      </c>
      <c r="J254" s="187">
        <v>4.7000000000000002E-3</v>
      </c>
      <c r="L254" s="188"/>
      <c r="M254" s="188"/>
      <c r="N254" s="188"/>
      <c r="O254" s="188"/>
      <c r="P254" s="188"/>
      <c r="Q254" s="188"/>
      <c r="R254" s="188"/>
      <c r="S254" s="165"/>
      <c r="T254" s="165"/>
      <c r="U254" s="165"/>
      <c r="V254" s="165"/>
    </row>
    <row r="255" spans="1:22" s="162" customFormat="1">
      <c r="A255" s="175">
        <v>38626</v>
      </c>
      <c r="B255" s="171">
        <v>6.0417860050048233E-3</v>
      </c>
      <c r="C255" s="171">
        <v>5.6680000000000098E-3</v>
      </c>
      <c r="D255" s="171">
        <v>4.1577282086970868E-3</v>
      </c>
      <c r="E255" s="171">
        <v>5.7985362231729454E-3</v>
      </c>
      <c r="F255" s="171">
        <v>6.3003350268897584E-3</v>
      </c>
      <c r="G255" s="171">
        <v>5.0000000000000001E-3</v>
      </c>
      <c r="H255" s="171">
        <v>7.4986265884455783E-3</v>
      </c>
      <c r="I255" s="171">
        <v>6.3367679124395337E-3</v>
      </c>
      <c r="J255" s="187">
        <v>9.1999999999999998E-3</v>
      </c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</row>
    <row r="256" spans="1:22" s="162" customFormat="1">
      <c r="A256" s="175">
        <v>38657</v>
      </c>
      <c r="B256" s="171">
        <v>4.012658303715444E-3</v>
      </c>
      <c r="C256" s="171">
        <v>3.80899999999995E-3</v>
      </c>
      <c r="D256" s="171">
        <v>5.6838277060700104E-3</v>
      </c>
      <c r="E256" s="171">
        <v>5.3979525277025875E-3</v>
      </c>
      <c r="F256" s="171">
        <v>2.897507764563434E-3</v>
      </c>
      <c r="G256" s="171">
        <v>1.2999999999999999E-3</v>
      </c>
      <c r="H256" s="171">
        <v>5.500519405052362E-3</v>
      </c>
      <c r="I256" s="171">
        <v>3.3077513663442026E-3</v>
      </c>
      <c r="J256" s="187">
        <v>3.7000000000000002E-3</v>
      </c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</row>
    <row r="257" spans="1:22" s="162" customFormat="1">
      <c r="A257" s="175">
        <v>38687</v>
      </c>
      <c r="B257" s="171">
        <v>-8.058907630004164E-5</v>
      </c>
      <c r="C257" s="171">
        <v>1.9359999999999399E-3</v>
      </c>
      <c r="D257" s="171">
        <v>4.6286428804864777E-3</v>
      </c>
      <c r="E257" s="171">
        <v>4.0014762727995645E-3</v>
      </c>
      <c r="F257" s="171">
        <v>2.9004664161489391E-3</v>
      </c>
      <c r="G257" s="171">
        <v>1.6999999999999999E-3</v>
      </c>
      <c r="H257" s="171">
        <v>3.5981332457220017E-3</v>
      </c>
      <c r="I257" s="171">
        <v>6.5331998463480367E-4</v>
      </c>
      <c r="J257" s="187">
        <v>2.5999999999999999E-3</v>
      </c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</row>
    <row r="258" spans="1:22" s="162" customFormat="1">
      <c r="A258" s="175">
        <v>38718</v>
      </c>
      <c r="B258" s="171">
        <v>9.184910121012857E-3</v>
      </c>
      <c r="C258" s="171">
        <v>7.2229999999999803E-3</v>
      </c>
      <c r="D258" s="171">
        <v>6.5308633681151473E-3</v>
      </c>
      <c r="E258" s="171">
        <v>3.7997949194188418E-3</v>
      </c>
      <c r="F258" s="171">
        <v>5.000884945754569E-3</v>
      </c>
      <c r="G258" s="171">
        <v>-6.9999999999999999E-4</v>
      </c>
      <c r="H258" s="171">
        <v>5.900449633194027E-3</v>
      </c>
      <c r="I258" s="171">
        <v>7.2150770021308652E-3</v>
      </c>
      <c r="J258" s="187">
        <v>3.0000000000000001E-3</v>
      </c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</row>
    <row r="259" spans="1:22" s="162" customFormat="1">
      <c r="A259" s="175">
        <v>38749</v>
      </c>
      <c r="B259" s="171">
        <v>1.3310340951755428E-4</v>
      </c>
      <c r="C259" s="171">
        <v>1.1570000000000701E-3</v>
      </c>
      <c r="D259" s="171">
        <v>1.1944157550458634E-4</v>
      </c>
      <c r="E259" s="171">
        <v>2.3013141004637472E-3</v>
      </c>
      <c r="F259" s="171">
        <v>-2.9975906864854185E-4</v>
      </c>
      <c r="G259" s="171">
        <v>1.5E-3</v>
      </c>
      <c r="H259" s="171">
        <v>4.1013817657116203E-3</v>
      </c>
      <c r="I259" s="171">
        <v>-5.7619244827777916E-4</v>
      </c>
      <c r="J259" s="187">
        <v>3.3999999999999998E-3</v>
      </c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</row>
    <row r="260" spans="1:22" s="162" customFormat="1">
      <c r="A260" s="175">
        <v>38777</v>
      </c>
      <c r="B260" s="171">
        <v>-2.3334358586096782E-3</v>
      </c>
      <c r="C260" s="171">
        <v>5.2280000000000104E-3</v>
      </c>
      <c r="D260" s="171">
        <v>2.1532041645004885E-3</v>
      </c>
      <c r="E260" s="171">
        <v>2.6998546232126497E-3</v>
      </c>
      <c r="F260" s="171">
        <v>1.3980457344613395E-3</v>
      </c>
      <c r="G260" s="171">
        <v>6.9999999999999999E-4</v>
      </c>
      <c r="H260" s="171">
        <v>4.2994040971251479E-3</v>
      </c>
      <c r="I260" s="171">
        <v>-4.5010959973574849E-3</v>
      </c>
      <c r="J260" s="187">
        <v>3.7000000000000002E-3</v>
      </c>
    </row>
    <row r="261" spans="1:22" s="162" customFormat="1" ht="12">
      <c r="A261" s="175">
        <v>38808</v>
      </c>
      <c r="B261" s="171">
        <v>-4.2034867003222232E-3</v>
      </c>
      <c r="C261" s="171">
        <v>-5.6699999999998397E-4</v>
      </c>
      <c r="D261" s="171">
        <v>3.3648201047999926E-3</v>
      </c>
      <c r="E261" s="171">
        <v>1.2005400512435926E-3</v>
      </c>
      <c r="F261" s="171">
        <v>1.0105773765434201E-4</v>
      </c>
      <c r="G261" s="171">
        <v>-5.9999999999999995E-4</v>
      </c>
      <c r="H261" s="171">
        <v>2.0996722178372451E-3</v>
      </c>
      <c r="I261" s="171">
        <v>2.2923949796549437E-4</v>
      </c>
      <c r="J261" s="187">
        <v>6.9999999999999999E-4</v>
      </c>
      <c r="L261" s="188"/>
    </row>
    <row r="262" spans="1:22" s="162" customFormat="1" ht="12">
      <c r="A262" s="175">
        <v>38838</v>
      </c>
      <c r="B262" s="171">
        <v>3.762789465380223E-3</v>
      </c>
      <c r="C262" s="171">
        <v>-3.6739999999999598E-3</v>
      </c>
      <c r="D262" s="171">
        <v>-1.9317765007946797E-3</v>
      </c>
      <c r="E262" s="171">
        <v>1.2987062740155153E-3</v>
      </c>
      <c r="F262" s="171">
        <v>-2.2005905666521164E-3</v>
      </c>
      <c r="G262" s="171">
        <v>1.1000000000000001E-3</v>
      </c>
      <c r="H262" s="171">
        <v>1.001074797359891E-3</v>
      </c>
      <c r="I262" s="171">
        <v>3.7514286489730431E-3</v>
      </c>
      <c r="J262" s="187">
        <v>-1E-4</v>
      </c>
      <c r="L262" s="188"/>
    </row>
    <row r="263" spans="1:22" s="162" customFormat="1">
      <c r="A263" s="175">
        <v>38869</v>
      </c>
      <c r="B263" s="171">
        <v>7.4944021827778595E-3</v>
      </c>
      <c r="C263" s="171">
        <v>-2.0599999999999499E-3</v>
      </c>
      <c r="D263" s="171">
        <v>-4.0320322562580335E-3</v>
      </c>
      <c r="E263" s="171">
        <v>-7.0016222337854206E-4</v>
      </c>
      <c r="F263" s="171">
        <v>-3.098123497353944E-3</v>
      </c>
      <c r="G263" s="171">
        <v>-1.4E-3</v>
      </c>
      <c r="H263" s="171">
        <v>-2.1009299134432391E-3</v>
      </c>
      <c r="I263" s="171">
        <v>6.6576335958130617E-3</v>
      </c>
      <c r="J263" s="187">
        <v>-3.0000000000000001E-3</v>
      </c>
      <c r="L263" s="166"/>
    </row>
    <row r="264" spans="1:22" s="162" customFormat="1">
      <c r="A264" s="175">
        <v>38899</v>
      </c>
      <c r="B264" s="171">
        <v>1.7662019593067679E-3</v>
      </c>
      <c r="C264" s="171">
        <v>-1.3640000000000299E-3</v>
      </c>
      <c r="D264" s="171">
        <v>5.9741355074516278E-4</v>
      </c>
      <c r="E264" s="171">
        <v>1.09883798839894E-3</v>
      </c>
      <c r="F264" s="171">
        <v>2.1295247698345232E-3</v>
      </c>
      <c r="G264" s="171">
        <v>1.1999999999999999E-3</v>
      </c>
      <c r="H264" s="171">
        <v>1.8994790999034006E-3</v>
      </c>
      <c r="I264" s="171">
        <v>1.7011523068519718E-3</v>
      </c>
      <c r="J264" s="187">
        <v>1.5E-3</v>
      </c>
      <c r="L264" s="165"/>
    </row>
    <row r="265" spans="1:22" s="162" customFormat="1">
      <c r="A265" s="175">
        <v>38930</v>
      </c>
      <c r="B265" s="171">
        <v>3.7083617386397538E-3</v>
      </c>
      <c r="C265" s="171">
        <v>3.2010000000000098E-3</v>
      </c>
      <c r="D265" s="171">
        <v>1.6296140202998188E-3</v>
      </c>
      <c r="E265" s="171">
        <v>-1.9887406682173037E-4</v>
      </c>
      <c r="F265" s="171">
        <v>1.2014131622319901E-3</v>
      </c>
      <c r="G265" s="171">
        <v>2.0000000000000001E-4</v>
      </c>
      <c r="H265" s="171">
        <v>5.0013957383443497E-4</v>
      </c>
      <c r="I265" s="171">
        <v>4.0937083813763486E-3</v>
      </c>
      <c r="J265" s="187">
        <v>4.0000000000000002E-4</v>
      </c>
    </row>
    <row r="266" spans="1:22" s="162" customFormat="1">
      <c r="A266" s="175">
        <v>38961</v>
      </c>
      <c r="B266" s="171">
        <v>2.889564193995886E-3</v>
      </c>
      <c r="C266" s="171">
        <v>3.85199999999997E-3</v>
      </c>
      <c r="D266" s="171">
        <v>1.9320182051514312E-3</v>
      </c>
      <c r="E266" s="171">
        <v>1.5989595287277947E-3</v>
      </c>
      <c r="F266" s="171">
        <v>2.4801827250435782E-3</v>
      </c>
      <c r="G266" s="171">
        <v>1.9E-3</v>
      </c>
      <c r="H266" s="171">
        <v>2.1003111715627298E-3</v>
      </c>
      <c r="I266" s="171">
        <v>2.3916133301287168E-3</v>
      </c>
      <c r="J266" s="187">
        <v>1.8E-3</v>
      </c>
    </row>
    <row r="267" spans="1:22" s="162" customFormat="1">
      <c r="A267" s="175">
        <v>38991</v>
      </c>
      <c r="B267" s="171">
        <v>4.6531858559497596E-3</v>
      </c>
      <c r="C267" s="171">
        <v>2.6669999999999702E-3</v>
      </c>
      <c r="D267" s="171">
        <v>1.354354406901237E-3</v>
      </c>
      <c r="E267" s="171">
        <v>4.3003689304073056E-3</v>
      </c>
      <c r="F267" s="171">
        <v>3.8606947903998545E-3</v>
      </c>
      <c r="G267" s="171">
        <v>3.8999999999999998E-3</v>
      </c>
      <c r="H267" s="171">
        <v>3.2985433044985246E-3</v>
      </c>
      <c r="I267" s="171">
        <v>8.0635373589843518E-3</v>
      </c>
      <c r="J267" s="187">
        <v>2.8999999999999998E-3</v>
      </c>
    </row>
    <row r="268" spans="1:22" s="162" customFormat="1">
      <c r="A268" s="175">
        <v>39022</v>
      </c>
      <c r="B268" s="171">
        <v>7.5285845040751198E-3</v>
      </c>
      <c r="C268" s="171">
        <v>3.3090000000000099E-3</v>
      </c>
      <c r="D268" s="171">
        <v>2.3999999999999998E-3</v>
      </c>
      <c r="E268" s="171">
        <v>4.1982933025053182E-3</v>
      </c>
      <c r="F268" s="171">
        <v>4.1741284522636146E-3</v>
      </c>
      <c r="G268" s="171">
        <v>4.1999999999999997E-3</v>
      </c>
      <c r="H268" s="171">
        <v>3.098839091623784E-3</v>
      </c>
      <c r="I268" s="171">
        <v>5.7000000000000002E-3</v>
      </c>
      <c r="J268" s="187">
        <v>2.5999999999999999E-3</v>
      </c>
    </row>
    <row r="269" spans="1:22" s="162" customFormat="1">
      <c r="A269" s="175">
        <v>39052</v>
      </c>
      <c r="B269" s="171">
        <v>3.1608151211550695E-3</v>
      </c>
      <c r="C269" s="171">
        <v>6.4919999999999423E-3</v>
      </c>
      <c r="D269" s="171">
        <v>6.3002503364548712E-3</v>
      </c>
      <c r="E269" s="171">
        <v>6.1991608222124999E-3</v>
      </c>
      <c r="F269" s="171">
        <v>1.04171768942245E-2</v>
      </c>
      <c r="G269" s="171">
        <v>1.4800000000000001E-2</v>
      </c>
      <c r="H269" s="171">
        <v>4.7991208656093E-3</v>
      </c>
      <c r="I269" s="171">
        <v>2.6337150565576284E-3</v>
      </c>
      <c r="J269" s="187">
        <v>9.1999999999999998E-3</v>
      </c>
    </row>
    <row r="270" spans="1:22" s="162" customFormat="1">
      <c r="A270" s="175">
        <v>39083</v>
      </c>
      <c r="B270" s="171">
        <v>5.0000000000000001E-3</v>
      </c>
      <c r="C270" s="171">
        <v>9.4890000000000807E-3</v>
      </c>
      <c r="D270" s="171">
        <v>6.8999999999999999E-3</v>
      </c>
      <c r="E270" s="171">
        <v>4.8999999999999998E-3</v>
      </c>
      <c r="F270" s="171">
        <v>6.6E-3</v>
      </c>
      <c r="G270" s="171">
        <v>4.0000000000000001E-3</v>
      </c>
      <c r="H270" s="171">
        <v>4.4014454790537449E-3</v>
      </c>
      <c r="I270" s="171">
        <v>4.3E-3</v>
      </c>
      <c r="J270" s="187">
        <v>5.0000000000000001E-3</v>
      </c>
    </row>
    <row r="271" spans="1:22" s="162" customFormat="1">
      <c r="A271" s="175">
        <v>39114</v>
      </c>
      <c r="B271" s="177">
        <v>2.6630968011371881E-3</v>
      </c>
      <c r="C271" s="171">
        <v>2.1340000000000803E-3</v>
      </c>
      <c r="D271" s="177">
        <v>3.3756813301766275E-3</v>
      </c>
      <c r="E271" s="177">
        <v>4.1983918024621758E-3</v>
      </c>
      <c r="F271" s="177">
        <v>3.3388616203839927E-3</v>
      </c>
      <c r="G271" s="177">
        <v>2.8E-3</v>
      </c>
      <c r="H271" s="177">
        <v>4.4011939571149128E-3</v>
      </c>
      <c r="I271" s="177">
        <v>2.3256488328258218E-3</v>
      </c>
      <c r="J271" s="186">
        <v>5.0000000000000001E-3</v>
      </c>
    </row>
    <row r="272" spans="1:22" s="162" customFormat="1">
      <c r="A272" s="175">
        <v>39142</v>
      </c>
      <c r="B272" s="177">
        <v>3.4034759388801294E-3</v>
      </c>
      <c r="C272" s="171">
        <v>2.478999999999898E-3</v>
      </c>
      <c r="D272" s="177">
        <v>4.8081374811805855E-3</v>
      </c>
      <c r="E272" s="177">
        <v>4.4008831602815324E-3</v>
      </c>
      <c r="F272" s="177">
        <v>1.1210069354803398E-3</v>
      </c>
      <c r="G272" s="177">
        <v>2.8999999999999998E-3</v>
      </c>
      <c r="H272" s="177">
        <v>3.6996042636423532E-3</v>
      </c>
      <c r="I272" s="177">
        <v>2.1987559670189061E-3</v>
      </c>
      <c r="J272" s="186">
        <v>3.0000000000000001E-3</v>
      </c>
    </row>
    <row r="273" spans="1:13" s="162" customFormat="1">
      <c r="A273" s="175">
        <v>39173</v>
      </c>
      <c r="B273" s="177">
        <v>4.3216563316539336E-4</v>
      </c>
      <c r="C273" s="171">
        <v>4.0629999999999278E-3</v>
      </c>
      <c r="D273" s="177">
        <v>3.0990713025316197E-3</v>
      </c>
      <c r="E273" s="177">
        <v>2.5992543853134986E-3</v>
      </c>
      <c r="F273" s="177">
        <v>3.2680913627303187E-3</v>
      </c>
      <c r="G273" s="177">
        <v>2.5999999999999999E-3</v>
      </c>
      <c r="H273" s="177">
        <v>2.5001132981856702E-3</v>
      </c>
      <c r="I273" s="177">
        <v>1.3596722929964944E-3</v>
      </c>
      <c r="J273" s="186">
        <v>2.8E-3</v>
      </c>
    </row>
    <row r="274" spans="1:13" s="162" customFormat="1">
      <c r="A274" s="175">
        <v>39203</v>
      </c>
      <c r="B274" s="177">
        <v>4.2913697995539102E-4</v>
      </c>
      <c r="C274" s="171">
        <v>6.3159999999999883E-3</v>
      </c>
      <c r="D274" s="177">
        <v>2.4974566092432759E-3</v>
      </c>
      <c r="E274" s="177">
        <v>2.5999229652453604E-3</v>
      </c>
      <c r="F274" s="177">
        <v>3.6317732371762279E-3</v>
      </c>
      <c r="G274" s="177">
        <v>2.5999999999999999E-3</v>
      </c>
      <c r="H274" s="177">
        <v>2.799020531173424E-3</v>
      </c>
      <c r="I274" s="177">
        <v>1.565391866881205E-3</v>
      </c>
      <c r="J274" s="186">
        <v>2.8999999999999998E-3</v>
      </c>
    </row>
    <row r="275" spans="1:13" s="162" customFormat="1">
      <c r="A275" s="175">
        <v>39234</v>
      </c>
      <c r="B275" s="177">
        <v>2.6021248792682528E-3</v>
      </c>
      <c r="C275" s="171">
        <v>1.4549999999900001E-3</v>
      </c>
      <c r="D275" s="177">
        <v>4.212019699083358E-3</v>
      </c>
      <c r="E275" s="177">
        <v>3.0992575080344142E-3</v>
      </c>
      <c r="F275" s="177">
        <v>5.4730353902274764E-3</v>
      </c>
      <c r="G275" s="177">
        <v>5.1000000000000004E-3</v>
      </c>
      <c r="H275" s="177">
        <v>2.7987212285822682E-3</v>
      </c>
      <c r="I275" s="177">
        <v>2.6106654462452195E-3</v>
      </c>
      <c r="J275" s="186">
        <v>5.4999999999999997E-3</v>
      </c>
    </row>
    <row r="276" spans="1:13" s="162" customFormat="1">
      <c r="A276" s="180">
        <v>39264</v>
      </c>
      <c r="B276" s="177">
        <v>2.7880408912666077E-3</v>
      </c>
      <c r="C276" s="171">
        <v>-2.9700000000000282E-3</v>
      </c>
      <c r="D276" s="177">
        <v>2.7714500091253758E-3</v>
      </c>
      <c r="E276" s="177">
        <v>3.2001590873103058E-3</v>
      </c>
      <c r="F276" s="177">
        <v>2.7479899493882964E-3</v>
      </c>
      <c r="G276" s="177">
        <v>-1.8E-3</v>
      </c>
      <c r="H276" s="177">
        <v>2.4013066704626773E-3</v>
      </c>
      <c r="I276" s="177">
        <v>3.7321145586919346E-3</v>
      </c>
      <c r="J276" s="186">
        <v>-1.6999999999999999E-3</v>
      </c>
    </row>
    <row r="277" spans="1:13" s="162" customFormat="1">
      <c r="A277" s="175">
        <v>39295</v>
      </c>
      <c r="B277" s="177">
        <v>9.844032549728654E-3</v>
      </c>
      <c r="C277" s="171">
        <v>3.9750000000000601E-3</v>
      </c>
      <c r="D277" s="177">
        <v>4.2164654492506948E-3</v>
      </c>
      <c r="E277" s="177">
        <v>5.8990228252171484E-3</v>
      </c>
      <c r="F277" s="177">
        <v>6.8690361025081081E-4</v>
      </c>
      <c r="G277" s="177">
        <v>5.1000000000000004E-3</v>
      </c>
      <c r="H277" s="177">
        <v>4.701415282963195E-3</v>
      </c>
      <c r="I277" s="177">
        <v>1.3920509798986513E-2</v>
      </c>
      <c r="J277" s="186">
        <v>4.7000000000000002E-3</v>
      </c>
    </row>
    <row r="278" spans="1:13" s="162" customFormat="1">
      <c r="A278" s="180">
        <v>39326</v>
      </c>
      <c r="B278" s="177">
        <v>1.285100334635314E-2</v>
      </c>
      <c r="C278" s="171">
        <v>3.0490000000000799E-3</v>
      </c>
      <c r="D278" s="177">
        <v>2.2520935071907999E-3</v>
      </c>
      <c r="E278" s="177">
        <v>2.499771918620608E-3</v>
      </c>
      <c r="F278" s="177">
        <v>2.3542475846169975E-3</v>
      </c>
      <c r="G278" s="177">
        <v>2.7000000000000001E-3</v>
      </c>
      <c r="H278" s="177">
        <v>1.800347422415971E-3</v>
      </c>
      <c r="I278" s="177">
        <v>1.1672943200891295E-2</v>
      </c>
      <c r="J278" s="186">
        <v>1.9E-3</v>
      </c>
    </row>
    <row r="279" spans="1:13" s="162" customFormat="1">
      <c r="A279" s="175">
        <v>39356</v>
      </c>
      <c r="B279" s="177">
        <v>1.0489037201965701E-2</v>
      </c>
      <c r="C279" s="171">
        <v>3.3330000000000299E-3</v>
      </c>
      <c r="D279" s="177">
        <v>1.3026763468804159E-3</v>
      </c>
      <c r="E279" s="177">
        <v>2.9995267736886433E-3</v>
      </c>
      <c r="F279" s="177">
        <v>8.0680339998795425E-4</v>
      </c>
      <c r="G279" s="177">
        <v>1.6000000000000001E-3</v>
      </c>
      <c r="H279" s="177">
        <v>3.0001373825285782E-3</v>
      </c>
      <c r="I279" s="177">
        <v>7.4588785750335784E-3</v>
      </c>
      <c r="J279" s="186">
        <v>1.9E-3</v>
      </c>
    </row>
    <row r="280" spans="1:13" s="162" customFormat="1">
      <c r="A280" s="180">
        <v>39387</v>
      </c>
      <c r="B280" s="177">
        <v>6.9437989688185819E-3</v>
      </c>
      <c r="C280" s="171">
        <v>2.7919999000000002E-3</v>
      </c>
      <c r="D280" s="177">
        <v>2.6621628400862463E-3</v>
      </c>
      <c r="E280" s="177">
        <v>4.3007396546341781E-3</v>
      </c>
      <c r="F280" s="177">
        <v>4.7150327575384843E-3</v>
      </c>
      <c r="G280" s="177">
        <v>3.8E-3</v>
      </c>
      <c r="H280" s="177">
        <v>3.7981853114623654E-3</v>
      </c>
      <c r="I280" s="177">
        <v>1.0495200770533897E-2</v>
      </c>
      <c r="J280" s="186">
        <v>3.5999999999999999E-3</v>
      </c>
    </row>
    <row r="281" spans="1:13" s="162" customFormat="1">
      <c r="A281" s="175">
        <v>39417</v>
      </c>
      <c r="B281" s="177">
        <v>1.7595443266166022E-2</v>
      </c>
      <c r="C281" s="171">
        <v>1.0923E-2</v>
      </c>
      <c r="D281" s="177">
        <v>7.0313307827525318E-3</v>
      </c>
      <c r="E281" s="177">
        <v>9.6993701191461223E-3</v>
      </c>
      <c r="F281" s="177">
        <v>8.2010564180894363E-3</v>
      </c>
      <c r="G281" s="177">
        <v>7.3000000000000001E-3</v>
      </c>
      <c r="H281" s="177">
        <v>7.4016706311887948E-3</v>
      </c>
      <c r="I281" s="177">
        <v>1.4749383730484844E-2</v>
      </c>
      <c r="J281" s="186">
        <v>5.5999999999999999E-3</v>
      </c>
    </row>
    <row r="282" spans="1:13" s="162" customFormat="1">
      <c r="A282" s="175">
        <v>39448</v>
      </c>
      <c r="B282" s="177">
        <v>1.0898710030281533E-2</v>
      </c>
      <c r="C282" s="171">
        <v>8.796E-3</v>
      </c>
      <c r="D282" s="177">
        <v>9.7413459022421822E-3</v>
      </c>
      <c r="E282" s="177">
        <v>6.9004269818147002E-3</v>
      </c>
      <c r="F282" s="177">
        <v>5.1962006411074846E-3</v>
      </c>
      <c r="G282" s="177">
        <v>6.4000000000000003E-3</v>
      </c>
      <c r="H282" s="177">
        <v>5.3997261698186527E-3</v>
      </c>
      <c r="I282" s="177">
        <v>9.8627474796550985E-3</v>
      </c>
      <c r="J282" s="186">
        <v>5.4999999999999997E-3</v>
      </c>
    </row>
    <row r="283" spans="1:13" s="162" customFormat="1">
      <c r="A283" s="175">
        <v>39479</v>
      </c>
      <c r="B283" s="177">
        <v>5.2942728952229956E-3</v>
      </c>
      <c r="C283" s="171">
        <v>-2.6499999999995998E-4</v>
      </c>
      <c r="D283" s="177">
        <v>3.9363621453070152E-5</v>
      </c>
      <c r="E283" s="177">
        <v>4.7986179980166188E-3</v>
      </c>
      <c r="F283" s="177">
        <v>1.8977696481459194E-3</v>
      </c>
      <c r="G283" s="177">
        <v>1.8E-3</v>
      </c>
      <c r="H283" s="177">
        <v>4.901014794073566E-3</v>
      </c>
      <c r="I283" s="177">
        <v>3.792708057700489E-3</v>
      </c>
      <c r="J283" s="186">
        <v>3.7000000000000002E-3</v>
      </c>
    </row>
    <row r="284" spans="1:13" s="162" customFormat="1">
      <c r="A284" s="175">
        <v>39508</v>
      </c>
      <c r="B284" s="177">
        <v>7.4165279622793179E-3</v>
      </c>
      <c r="C284" s="171">
        <v>4.4910000000000201E-3</v>
      </c>
      <c r="D284" s="177">
        <v>4.4544744835368633E-3</v>
      </c>
      <c r="E284" s="177">
        <v>5.1011564272094301E-3</v>
      </c>
      <c r="F284" s="177">
        <v>3.1319214940994655E-3</v>
      </c>
      <c r="G284" s="177">
        <v>4.4999999999999997E-3</v>
      </c>
      <c r="H284" s="177">
        <v>4.8010203527029116E-3</v>
      </c>
      <c r="I284" s="177">
        <v>7.0188892261648927E-3</v>
      </c>
      <c r="J284" s="186">
        <v>4.1999999999999997E-3</v>
      </c>
    </row>
    <row r="285" spans="1:13" s="162" customFormat="1">
      <c r="A285" s="175">
        <v>39539</v>
      </c>
      <c r="B285" s="177">
        <v>6.9032733868257257E-3</v>
      </c>
      <c r="C285" s="171">
        <v>4.2310000000001001E-3</v>
      </c>
      <c r="D285" s="177">
        <v>7.2268303833844527E-3</v>
      </c>
      <c r="E285" s="177">
        <v>6.3986372099407163E-3</v>
      </c>
      <c r="F285" s="177">
        <v>5.3760763384034238E-3</v>
      </c>
      <c r="G285" s="177">
        <v>5.4000000000000003E-3</v>
      </c>
      <c r="H285" s="177">
        <v>5.4993004168650828E-3</v>
      </c>
      <c r="I285" s="177">
        <v>1.11582944203239E-2</v>
      </c>
      <c r="J285" s="186">
        <v>4.3E-3</v>
      </c>
    </row>
    <row r="286" spans="1:13" s="162" customFormat="1">
      <c r="A286" s="175">
        <v>39569</v>
      </c>
      <c r="B286" s="177">
        <v>1.6077436720327132E-2</v>
      </c>
      <c r="C286" s="171">
        <v>8.6969999999999496E-3</v>
      </c>
      <c r="D286" s="177">
        <v>8.6955675949071942E-3</v>
      </c>
      <c r="E286" s="177">
        <v>9.5998824932417293E-3</v>
      </c>
      <c r="F286" s="177">
        <v>1.2286004665273298E-2</v>
      </c>
      <c r="G286" s="177">
        <v>1.1299999999999999E-2</v>
      </c>
      <c r="H286" s="177">
        <v>7.9007864922733262E-3</v>
      </c>
      <c r="I286" s="177">
        <v>1.8751928538181195E-2</v>
      </c>
      <c r="J286" s="186">
        <v>8.8000000000000005E-3</v>
      </c>
    </row>
    <row r="287" spans="1:13" s="162" customFormat="1">
      <c r="A287" s="175">
        <v>39600</v>
      </c>
      <c r="B287" s="177">
        <v>1.9842482781106119E-2</v>
      </c>
      <c r="C287" s="171">
        <v>9.7110000000000304E-3</v>
      </c>
      <c r="D287" s="177">
        <v>7.7045465503109423E-3</v>
      </c>
      <c r="E287" s="177">
        <v>9.0998524348253618E-3</v>
      </c>
      <c r="F287" s="177">
        <v>9.5649704174409766E-3</v>
      </c>
      <c r="G287" s="177">
        <v>1.09E-2</v>
      </c>
      <c r="H287" s="177">
        <v>7.4011870365362498E-3</v>
      </c>
      <c r="I287" s="177">
        <v>1.891499929412066E-2</v>
      </c>
      <c r="J287" s="186">
        <v>8.2000000000000007E-3</v>
      </c>
      <c r="L287" s="181"/>
      <c r="M287" s="181"/>
    </row>
    <row r="288" spans="1:13" s="162" customFormat="1">
      <c r="A288" s="180">
        <v>39630</v>
      </c>
      <c r="B288" s="185">
        <v>1.7643150790994655E-2</v>
      </c>
      <c r="C288" s="171">
        <v>8.6520000000001006E-3</v>
      </c>
      <c r="D288" s="177">
        <v>5.298042818137727E-3</v>
      </c>
      <c r="E288" s="177">
        <v>5.801320229444018E-3</v>
      </c>
      <c r="F288" s="177">
        <v>4.504993082017128E-3</v>
      </c>
      <c r="G288" s="177">
        <v>6.7999999999999996E-3</v>
      </c>
      <c r="H288" s="177">
        <v>5.2981816640529367E-3</v>
      </c>
      <c r="I288" s="177">
        <v>1.1215405311446602E-2</v>
      </c>
      <c r="J288" s="173">
        <v>5.4000000000000003E-3</v>
      </c>
      <c r="L288" s="181"/>
      <c r="M288" s="181"/>
    </row>
    <row r="289" spans="1:13" s="162" customFormat="1">
      <c r="A289" s="175">
        <v>39661</v>
      </c>
      <c r="B289" s="185">
        <v>-3.2372387997428032E-3</v>
      </c>
      <c r="C289" s="171">
        <v>3.24600000000008E-3</v>
      </c>
      <c r="D289" s="177">
        <v>1.415095836255098E-3</v>
      </c>
      <c r="E289" s="177">
        <v>2.0989546182119678E-3</v>
      </c>
      <c r="F289" s="177">
        <v>3.7940688486497454E-3</v>
      </c>
      <c r="G289" s="177">
        <v>4.1000000000000003E-3</v>
      </c>
      <c r="H289" s="177">
        <v>2.8002642156450541E-3</v>
      </c>
      <c r="I289" s="177">
        <v>-3.8265496778822072E-3</v>
      </c>
      <c r="J289" s="173">
        <v>3.7000000000000002E-3</v>
      </c>
      <c r="L289" s="184"/>
      <c r="M289" s="184"/>
    </row>
    <row r="290" spans="1:13" s="162" customFormat="1">
      <c r="A290" s="175">
        <v>39692</v>
      </c>
      <c r="B290" s="183">
        <v>1.0587821051051272E-3</v>
      </c>
      <c r="C290" s="171">
        <v>1.37900000000002E-3</v>
      </c>
      <c r="D290" s="177">
        <v>-9.2516610216752948E-4</v>
      </c>
      <c r="E290" s="177">
        <v>1.4985457294853788E-3</v>
      </c>
      <c r="F290" s="177">
        <v>3.7941829699106311E-3</v>
      </c>
      <c r="G290" s="177">
        <v>3.2000000000000002E-3</v>
      </c>
      <c r="H290" s="177">
        <v>2.5997414273351005E-3</v>
      </c>
      <c r="I290" s="177">
        <v>3.6436841973641609E-3</v>
      </c>
      <c r="J290" s="173">
        <v>3.5999999999999999E-3</v>
      </c>
    </row>
    <row r="291" spans="1:13" s="162" customFormat="1">
      <c r="A291" s="175">
        <v>39722</v>
      </c>
      <c r="B291" s="183">
        <v>9.7575493719208595E-3</v>
      </c>
      <c r="C291" s="171">
        <v>4.2580000000001002E-3</v>
      </c>
      <c r="D291" s="177">
        <v>4.6871977344153937E-3</v>
      </c>
      <c r="E291" s="177">
        <v>4.999013799998675E-3</v>
      </c>
      <c r="F291" s="177">
        <v>4.9787281353896873E-3</v>
      </c>
      <c r="G291" s="177">
        <v>6.0000000000000001E-3</v>
      </c>
      <c r="H291" s="177">
        <v>4.5010571193933036E-3</v>
      </c>
      <c r="I291" s="177">
        <v>1.091379349009669E-2</v>
      </c>
      <c r="J291" s="173">
        <v>5.4999999999999997E-3</v>
      </c>
    </row>
    <row r="292" spans="1:13" s="162" customFormat="1">
      <c r="A292" s="175">
        <v>39753</v>
      </c>
      <c r="B292" s="183">
        <v>3.84873965955701E-3</v>
      </c>
      <c r="C292" s="171">
        <v>5.3350000000000897E-3</v>
      </c>
      <c r="D292" s="177">
        <v>5.628067738829845E-3</v>
      </c>
      <c r="E292" s="177">
        <v>3.7999783438456003E-3</v>
      </c>
      <c r="F292" s="177">
        <v>3.8800774815883621E-3</v>
      </c>
      <c r="G292" s="177">
        <v>8.0000000000000004E-4</v>
      </c>
      <c r="H292" s="177">
        <v>3.600713880665074E-3</v>
      </c>
      <c r="I292" s="177">
        <v>6.7782907369129397E-4</v>
      </c>
      <c r="J292" s="173">
        <v>1.6999999999999999E-3</v>
      </c>
    </row>
    <row r="293" spans="1:13" s="162" customFormat="1">
      <c r="A293" s="175">
        <v>39783</v>
      </c>
      <c r="B293" s="183">
        <v>-1.2836565527147847E-3</v>
      </c>
      <c r="C293" s="171">
        <v>9.6699999999994002E-4</v>
      </c>
      <c r="D293" s="177">
        <v>5.1979358921239172E-3</v>
      </c>
      <c r="E293" s="177">
        <v>2.8990294993105348E-3</v>
      </c>
      <c r="F293" s="177">
        <v>1.6029263613173139E-3</v>
      </c>
      <c r="G293" s="177">
        <v>8.0000000000000004E-4</v>
      </c>
      <c r="H293" s="177">
        <v>2.8009068282504046E-3</v>
      </c>
      <c r="I293" s="177">
        <v>-4.4263046144903395E-3</v>
      </c>
      <c r="J293" s="173">
        <v>1E-4</v>
      </c>
    </row>
    <row r="294" spans="1:13" s="162" customFormat="1">
      <c r="A294" s="175">
        <v>39814</v>
      </c>
      <c r="B294" s="183">
        <v>-4.3564356435643603E-3</v>
      </c>
      <c r="C294" s="171">
        <v>6.8520000000000802E-3</v>
      </c>
      <c r="D294" s="177">
        <v>8.312411786013163E-3</v>
      </c>
      <c r="E294" s="177">
        <v>6.3997633700938472E-3</v>
      </c>
      <c r="F294" s="177">
        <v>4.6459851450433298E-3</v>
      </c>
      <c r="G294" s="177">
        <v>2.8E-3</v>
      </c>
      <c r="H294" s="177">
        <v>4.7980199525727851E-3</v>
      </c>
      <c r="I294" s="177">
        <v>1.4597275999861381E-4</v>
      </c>
      <c r="J294" s="173">
        <v>2.3999999999999998E-3</v>
      </c>
    </row>
    <row r="295" spans="1:13" s="162" customFormat="1">
      <c r="A295" s="175">
        <v>39845</v>
      </c>
      <c r="B295" s="183">
        <v>2.6038234963956519E-3</v>
      </c>
      <c r="C295" s="171">
        <v>1.97000000000003E-4</v>
      </c>
      <c r="D295" s="177">
        <v>2.136844778356517E-3</v>
      </c>
      <c r="E295" s="177">
        <v>3.0993771187146635E-3</v>
      </c>
      <c r="F295" s="177">
        <v>2.7260764851821939E-3</v>
      </c>
      <c r="G295" s="177">
        <v>3.8E-3</v>
      </c>
      <c r="H295" s="177">
        <v>5.5010080020918561E-3</v>
      </c>
      <c r="I295" s="177">
        <v>-1.254193012141247E-3</v>
      </c>
      <c r="J295" s="173">
        <v>6.4999999999999997E-3</v>
      </c>
    </row>
    <row r="296" spans="1:13" s="162" customFormat="1">
      <c r="A296" s="180">
        <v>39873</v>
      </c>
      <c r="B296" s="183">
        <v>-7.4017461403094176E-3</v>
      </c>
      <c r="C296" s="171">
        <v>4.0249999999999496E-3</v>
      </c>
      <c r="D296" s="177">
        <v>6.0785671021890142E-3</v>
      </c>
      <c r="E296" s="182">
        <v>2.0010454713446091E-3</v>
      </c>
      <c r="F296" s="177">
        <v>4.0098995732182896E-3</v>
      </c>
      <c r="G296" s="177">
        <v>4.1999999999999997E-3</v>
      </c>
      <c r="H296" s="177">
        <v>1.9981318835473605E-3</v>
      </c>
      <c r="I296" s="177">
        <v>-8.3816940235846848E-3</v>
      </c>
      <c r="J296" s="173">
        <v>3.0000000000000001E-3</v>
      </c>
    </row>
    <row r="297" spans="1:13" s="162" customFormat="1">
      <c r="A297" s="180">
        <v>39904</v>
      </c>
      <c r="B297" s="177">
        <v>-1.5374882297551906E-3</v>
      </c>
      <c r="C297" s="171">
        <v>3.12200000000007E-3</v>
      </c>
      <c r="D297" s="177">
        <v>4.7179808516324417E-3</v>
      </c>
      <c r="E297" s="177">
        <v>5.4993620075494132E-3</v>
      </c>
      <c r="F297" s="177">
        <v>3.1190242457526107E-3</v>
      </c>
      <c r="G297" s="177">
        <v>6.3E-3</v>
      </c>
      <c r="H297" s="177">
        <v>4.80097795169665E-3</v>
      </c>
      <c r="I297" s="177">
        <v>4.4210983806780568E-4</v>
      </c>
      <c r="J297" s="173">
        <v>4.4000000000000003E-3</v>
      </c>
    </row>
    <row r="298" spans="1:13" s="162" customFormat="1">
      <c r="A298" s="180">
        <v>39934</v>
      </c>
      <c r="B298" s="177">
        <v>-7.2694944017526186E-4</v>
      </c>
      <c r="C298" s="171">
        <v>2.33100000000008E-3</v>
      </c>
      <c r="D298" s="177">
        <v>3.9376457891953098E-3</v>
      </c>
      <c r="E298" s="177">
        <v>6.0013417096553834E-3</v>
      </c>
      <c r="F298" s="177">
        <v>3.3281777989733197E-3</v>
      </c>
      <c r="G298" s="177">
        <v>3.5000000000000001E-3</v>
      </c>
      <c r="H298" s="177">
        <v>4.6998773206281541E-3</v>
      </c>
      <c r="I298" s="177">
        <v>1.7526777020449025E-3</v>
      </c>
      <c r="J298" s="173">
        <v>3.0999999999999999E-3</v>
      </c>
    </row>
    <row r="299" spans="1:13" s="162" customFormat="1">
      <c r="A299" s="180">
        <v>39965</v>
      </c>
      <c r="B299" s="177">
        <v>-9.8062106000462723E-4</v>
      </c>
      <c r="C299" s="171">
        <v>5.4200000000004201E-4</v>
      </c>
      <c r="D299" s="177">
        <v>1.1602164519302072E-3</v>
      </c>
      <c r="E299" s="177">
        <v>4.1982162508416021E-3</v>
      </c>
      <c r="F299" s="177">
        <v>1.25503642372915E-3</v>
      </c>
      <c r="G299" s="177">
        <v>4.7000000000000002E-3</v>
      </c>
      <c r="H299" s="177">
        <v>3.5988986828843217E-3</v>
      </c>
      <c r="I299" s="177">
        <v>-3.1552817322646476E-3</v>
      </c>
      <c r="J299" s="173">
        <v>3.5999999999999999E-3</v>
      </c>
      <c r="M299" s="181"/>
    </row>
    <row r="300" spans="1:13" s="162" customFormat="1">
      <c r="A300" s="180">
        <v>39995</v>
      </c>
      <c r="B300" s="177">
        <v>-4.3494732905929867E-3</v>
      </c>
      <c r="C300" s="171">
        <v>4.9030000000001E-3</v>
      </c>
      <c r="D300" s="177">
        <v>3.4188242164687743E-3</v>
      </c>
      <c r="E300" s="177">
        <v>2.2996928290801577E-3</v>
      </c>
      <c r="F300" s="177">
        <v>3.3139553220813411E-3</v>
      </c>
      <c r="G300" s="177">
        <v>7.9000000000000008E-3</v>
      </c>
      <c r="H300" s="177">
        <v>2.3996494894003018E-3</v>
      </c>
      <c r="I300" s="177">
        <v>-6.4330468089788262E-3</v>
      </c>
      <c r="J300" s="173">
        <v>5.7000000000000002E-3</v>
      </c>
      <c r="M300" s="181"/>
    </row>
    <row r="301" spans="1:13" s="162" customFormat="1">
      <c r="A301" s="175">
        <v>40026</v>
      </c>
      <c r="B301" s="177">
        <v>-3.6198044070192559E-3</v>
      </c>
      <c r="C301" s="171">
        <v>3.0239999999999156E-3</v>
      </c>
      <c r="D301" s="177">
        <v>2.0097486450110225E-3</v>
      </c>
      <c r="E301" s="177">
        <v>7.9961879397894009E-4</v>
      </c>
      <c r="F301" s="177">
        <v>4.7568259869572582E-3</v>
      </c>
      <c r="G301" s="177">
        <v>1.6000000000000001E-3</v>
      </c>
      <c r="H301" s="177">
        <v>1.4995528239336586E-3</v>
      </c>
      <c r="I301" s="177">
        <v>9.1848623403034679E-4</v>
      </c>
      <c r="J301" s="173">
        <v>2.3999999999999998E-3</v>
      </c>
      <c r="M301" s="181"/>
    </row>
    <row r="302" spans="1:13" s="162" customFormat="1">
      <c r="A302" s="175">
        <v>40057</v>
      </c>
      <c r="B302" s="177">
        <v>4.1958770300531967E-3</v>
      </c>
      <c r="C302" s="171">
        <v>2.68000000000002E-3</v>
      </c>
      <c r="D302" s="177">
        <v>1.8484064679100687E-3</v>
      </c>
      <c r="E302" s="177">
        <v>1.6012209717553016E-3</v>
      </c>
      <c r="F302" s="177">
        <v>1.61917255121935E-3</v>
      </c>
      <c r="G302" s="177">
        <v>2.3999999999999998E-3</v>
      </c>
      <c r="H302" s="177">
        <v>2.4003921199995393E-3</v>
      </c>
      <c r="I302" s="177">
        <v>2.4638096531057752E-3</v>
      </c>
      <c r="J302" s="173">
        <v>2.0999999999999999E-3</v>
      </c>
    </row>
    <row r="303" spans="1:13" s="162" customFormat="1">
      <c r="A303" s="175">
        <v>40087</v>
      </c>
      <c r="B303" s="177">
        <v>4.5438269394626474E-4</v>
      </c>
      <c r="C303" s="171">
        <v>5.2970000000001098E-3</v>
      </c>
      <c r="D303" s="177">
        <v>1.4494241558615784E-4</v>
      </c>
      <c r="E303" s="177">
        <v>2.399619707487366E-3</v>
      </c>
      <c r="F303" s="177">
        <v>2.5368965813725719E-3</v>
      </c>
      <c r="G303" s="177">
        <v>2.5000000000000001E-3</v>
      </c>
      <c r="H303" s="177">
        <v>2.7998914874591829E-3</v>
      </c>
      <c r="I303" s="177">
        <v>-4.0878973160318743E-4</v>
      </c>
      <c r="J303" s="173">
        <v>3.0999999999999999E-3</v>
      </c>
    </row>
    <row r="304" spans="1:13" s="162" customFormat="1">
      <c r="A304" s="175">
        <v>40118</v>
      </c>
      <c r="B304" s="177">
        <v>1.0342384771269142E-3</v>
      </c>
      <c r="C304" s="171">
        <v>6.0089999999999302E-3</v>
      </c>
      <c r="D304" s="177">
        <v>2.6025469937864809E-3</v>
      </c>
      <c r="E304" s="177">
        <v>3.6996254900623082E-3</v>
      </c>
      <c r="F304" s="177">
        <v>2.8581092345065784E-3</v>
      </c>
      <c r="G304" s="177">
        <v>3.0999999999999999E-3</v>
      </c>
      <c r="H304" s="177">
        <v>4.1012761381207241E-3</v>
      </c>
      <c r="I304" s="177">
        <v>7.0752054193068403E-4</v>
      </c>
      <c r="J304" s="173">
        <v>3.5999999999999999E-3</v>
      </c>
    </row>
    <row r="305" spans="1:10" s="162" customFormat="1">
      <c r="A305" s="175">
        <v>40148</v>
      </c>
      <c r="B305" s="177">
        <v>-2.5866235316164277E-3</v>
      </c>
      <c r="C305" s="171">
        <v>7.8500000000003599E-4</v>
      </c>
      <c r="D305" s="177">
        <v>2.4331779472168999E-3</v>
      </c>
      <c r="E305" s="177">
        <v>2.4012323305546701E-3</v>
      </c>
      <c r="F305" s="177">
        <v>1.7520006277735867E-3</v>
      </c>
      <c r="G305" s="177">
        <v>3.0000000000000001E-3</v>
      </c>
      <c r="H305" s="177">
        <v>3.6986898256095024E-3</v>
      </c>
      <c r="I305" s="177">
        <v>-1.1282238997937101E-3</v>
      </c>
      <c r="J305" s="173">
        <v>4.4999999999999997E-3</v>
      </c>
    </row>
    <row r="306" spans="1:10" s="162" customFormat="1">
      <c r="A306" s="175">
        <v>40179</v>
      </c>
      <c r="B306" s="177">
        <v>6.3040946949188825E-3</v>
      </c>
      <c r="C306" s="171">
        <v>1.71790000000001E-2</v>
      </c>
      <c r="D306" s="177">
        <v>1.2929428870116944E-2</v>
      </c>
      <c r="E306" s="177">
        <v>8.8006456820017842E-3</v>
      </c>
      <c r="F306" s="177">
        <v>1.3354904615817453E-2</v>
      </c>
      <c r="G306" s="177">
        <v>1.55E-2</v>
      </c>
      <c r="H306" s="177">
        <v>7.499362073707605E-3</v>
      </c>
      <c r="I306" s="177">
        <v>1.0085164166292238E-2</v>
      </c>
      <c r="J306" s="173">
        <v>0.01</v>
      </c>
    </row>
    <row r="307" spans="1:10" s="162" customFormat="1">
      <c r="A307" s="180">
        <v>40210</v>
      </c>
      <c r="B307" s="177">
        <v>1.1770081734631344E-2</v>
      </c>
      <c r="C307" s="171">
        <v>5.9309999999999103E-3</v>
      </c>
      <c r="D307" s="177">
        <v>6.7677378791655141E-3</v>
      </c>
      <c r="E307" s="177">
        <v>6.9989375184014158E-3</v>
      </c>
      <c r="F307" s="177">
        <v>7.4140590095741477E-3</v>
      </c>
      <c r="G307" s="177">
        <v>6.7000000000000002E-3</v>
      </c>
      <c r="H307" s="177">
        <v>7.7987777200334563E-3</v>
      </c>
      <c r="I307" s="177">
        <v>1.0946139032117719E-2</v>
      </c>
      <c r="J307" s="173">
        <v>7.7999999999999996E-3</v>
      </c>
    </row>
    <row r="308" spans="1:10" s="162" customFormat="1">
      <c r="A308" s="175">
        <v>40238</v>
      </c>
      <c r="B308" s="177">
        <v>9.4454156954157931E-3</v>
      </c>
      <c r="C308" s="171">
        <v>4.7340000000000203E-3</v>
      </c>
      <c r="D308" s="177">
        <v>8.6016437387690381E-3</v>
      </c>
      <c r="E308" s="177">
        <v>7.0996590002636584E-3</v>
      </c>
      <c r="F308" s="177">
        <v>3.3530835151438509E-3</v>
      </c>
      <c r="G308" s="177">
        <v>4.4999999999999997E-3</v>
      </c>
      <c r="H308" s="177">
        <v>5.1992049426716758E-3</v>
      </c>
      <c r="I308" s="177">
        <v>6.3171349212201022E-3</v>
      </c>
      <c r="J308" s="173">
        <v>3.0000000000000001E-3</v>
      </c>
    </row>
    <row r="309" spans="1:10" s="162" customFormat="1">
      <c r="A309" s="180">
        <v>40269</v>
      </c>
      <c r="B309" s="177">
        <v>7.6563379468601589E-3</v>
      </c>
      <c r="C309" s="171">
        <v>2.2329999999999299E-3</v>
      </c>
      <c r="D309" s="177">
        <v>7.6287274745174827E-3</v>
      </c>
      <c r="E309" s="177">
        <v>7.2989015358302378E-3</v>
      </c>
      <c r="F309" s="177">
        <v>3.9118638226889324E-3</v>
      </c>
      <c r="G309" s="177">
        <v>6.1000000000000004E-3</v>
      </c>
      <c r="H309" s="177">
        <v>5.701557863019735E-3</v>
      </c>
      <c r="I309" s="177">
        <v>7.1861435909712501E-3</v>
      </c>
      <c r="J309" s="173">
        <v>4.4999999999999997E-3</v>
      </c>
    </row>
    <row r="310" spans="1:10" s="162" customFormat="1">
      <c r="A310" s="175">
        <v>40299</v>
      </c>
      <c r="B310" s="177">
        <v>1.1859151096756726E-2</v>
      </c>
      <c r="C310" s="171">
        <v>1.5449999999999099E-3</v>
      </c>
      <c r="D310" s="177">
        <v>2.1101326948829158E-3</v>
      </c>
      <c r="E310" s="177">
        <v>4.3012436953728805E-3</v>
      </c>
      <c r="F310" s="177">
        <v>2.1930151860003466E-3</v>
      </c>
      <c r="G310" s="177">
        <v>3.0000000000000001E-3</v>
      </c>
      <c r="H310" s="177">
        <v>4.3003531971768094E-3</v>
      </c>
      <c r="I310" s="177">
        <v>1.5690896612269967E-2</v>
      </c>
      <c r="J310" s="173">
        <v>3.3E-3</v>
      </c>
    </row>
    <row r="311" spans="1:10" s="162" customFormat="1">
      <c r="A311" s="175">
        <v>40330</v>
      </c>
      <c r="B311" s="179">
        <v>8.5023060499900271E-3</v>
      </c>
      <c r="C311" s="171">
        <v>2.13000000000019E-4</v>
      </c>
      <c r="D311" s="179">
        <v>-2.1490758684522548E-3</v>
      </c>
      <c r="E311" s="179">
        <v>-1.1011188990057708E-3</v>
      </c>
      <c r="F311" s="179">
        <v>4.1015483810524778E-4</v>
      </c>
      <c r="G311" s="177">
        <v>-1.4E-3</v>
      </c>
      <c r="H311" s="179">
        <v>0</v>
      </c>
      <c r="I311" s="179">
        <v>3.4144279878036699E-3</v>
      </c>
      <c r="J311" s="178">
        <v>0</v>
      </c>
    </row>
    <row r="312" spans="1:10" s="162" customFormat="1">
      <c r="A312" s="175">
        <v>40360</v>
      </c>
      <c r="B312" s="179">
        <v>1.5462386166662512E-3</v>
      </c>
      <c r="C312" s="171">
        <v>1.3689999999999499E-3</v>
      </c>
      <c r="D312" s="179">
        <v>-2.0696432039467583E-3</v>
      </c>
      <c r="E312" s="179">
        <v>-6.994972363614238E-4</v>
      </c>
      <c r="F312" s="179">
        <v>1.7137567277976107E-3</v>
      </c>
      <c r="G312" s="179">
        <v>-1E-4</v>
      </c>
      <c r="H312" s="179">
        <v>9.9654744530441874E-5</v>
      </c>
      <c r="I312" s="177">
        <v>2.1725628865341129E-3</v>
      </c>
      <c r="J312" s="178">
        <v>-1E-4</v>
      </c>
    </row>
    <row r="313" spans="1:10" s="162" customFormat="1">
      <c r="A313" s="175">
        <v>40391</v>
      </c>
      <c r="B313" s="179">
        <v>7.6959009692865177E-3</v>
      </c>
      <c r="C313" s="171">
        <v>2.5200000000000799E-3</v>
      </c>
      <c r="D313" s="179">
        <v>-8.1621271490939229E-4</v>
      </c>
      <c r="E313" s="179">
        <v>-6.9998687524597258E-4</v>
      </c>
      <c r="F313" s="179">
        <v>1.6910106776395484E-3</v>
      </c>
      <c r="G313" s="179">
        <v>6.9999999999999999E-4</v>
      </c>
      <c r="H313" s="179">
        <v>3.9857925780673042E-4</v>
      </c>
      <c r="I313" s="177">
        <v>1.1003101003433491E-2</v>
      </c>
      <c r="J313" s="178">
        <v>0</v>
      </c>
    </row>
    <row r="314" spans="1:10" s="162" customFormat="1">
      <c r="A314" s="175">
        <v>40422</v>
      </c>
      <c r="B314" s="179">
        <v>1.1537971236194711E-2</v>
      </c>
      <c r="C314" s="171">
        <v>5.2909999999999303E-3</v>
      </c>
      <c r="D314" s="179">
        <v>4.6454568710898592E-3</v>
      </c>
      <c r="E314" s="179">
        <v>5.4005541274992908E-3</v>
      </c>
      <c r="F314" s="177">
        <v>5.3120353282647415E-3</v>
      </c>
      <c r="G314" s="179">
        <v>8.0000000000000002E-3</v>
      </c>
      <c r="H314" s="177">
        <v>4.49829546732472E-3</v>
      </c>
      <c r="I314" s="177">
        <v>1.095615658496718E-2</v>
      </c>
      <c r="J314" s="178">
        <v>6.7999999999999996E-3</v>
      </c>
    </row>
    <row r="315" spans="1:10" s="162" customFormat="1">
      <c r="A315" s="175">
        <v>40452</v>
      </c>
      <c r="B315" s="179">
        <v>1.0095709896132954E-2</v>
      </c>
      <c r="C315" s="171">
        <v>9.316000000000102E-3</v>
      </c>
      <c r="D315" s="179">
        <v>5.9000549784427037E-3</v>
      </c>
      <c r="E315" s="179">
        <v>9.2003645310083648E-3</v>
      </c>
      <c r="F315" s="177">
        <v>1.0373016629415366E-2</v>
      </c>
      <c r="G315" s="179">
        <v>1.01E-2</v>
      </c>
      <c r="H315" s="177">
        <v>7.5009036269826357E-3</v>
      </c>
      <c r="I315" s="177">
        <v>1.0289160489066251E-2</v>
      </c>
      <c r="J315" s="178">
        <v>7.9000000000000008E-3</v>
      </c>
    </row>
    <row r="316" spans="1:10" s="162" customFormat="1">
      <c r="A316" s="175">
        <v>40483</v>
      </c>
      <c r="B316" s="179">
        <v>1.4465926697200038E-2</v>
      </c>
      <c r="C316" s="171">
        <v>1.0366999999999999E-2</v>
      </c>
      <c r="D316" s="179">
        <v>1.0007795667219987E-2</v>
      </c>
      <c r="E316" s="179">
        <v>1.029996887202711E-2</v>
      </c>
      <c r="F316" s="177">
        <v>7.150051271752389E-3</v>
      </c>
      <c r="G316" s="179">
        <v>8.5000000000000006E-3</v>
      </c>
      <c r="H316" s="177">
        <v>8.2990977033026159E-3</v>
      </c>
      <c r="I316" s="177">
        <v>1.5801987665619688E-2</v>
      </c>
      <c r="J316" s="178">
        <v>6.1999999999999998E-3</v>
      </c>
    </row>
    <row r="317" spans="1:10" s="162" customFormat="1">
      <c r="A317" s="175">
        <v>40513</v>
      </c>
      <c r="B317" s="177">
        <v>6.9207479327200172E-3</v>
      </c>
      <c r="C317" s="171">
        <v>6.4569999999999402E-3</v>
      </c>
      <c r="D317" s="177">
        <v>7.2456338220718841E-3</v>
      </c>
      <c r="E317" s="177">
        <v>6.0004453813042868E-3</v>
      </c>
      <c r="F317" s="177">
        <v>5.4000000000000003E-3</v>
      </c>
      <c r="G317" s="179">
        <v>7.4000000000000003E-3</v>
      </c>
      <c r="H317" s="177">
        <v>6.3006158922880307E-3</v>
      </c>
      <c r="I317" s="177">
        <v>3.7871756679057622E-3</v>
      </c>
      <c r="J317" s="178">
        <v>7.0000000000000001E-3</v>
      </c>
    </row>
    <row r="318" spans="1:10" s="162" customFormat="1">
      <c r="A318" s="175">
        <v>40544</v>
      </c>
      <c r="B318" s="177">
        <v>7.9369133090976592E-3</v>
      </c>
      <c r="C318" s="171">
        <v>1.2841999999999999E-2</v>
      </c>
      <c r="D318" s="177">
        <v>1.2693269089387499E-2</v>
      </c>
      <c r="E318" s="177">
        <v>9.4003202173595923E-3</v>
      </c>
      <c r="F318" s="177">
        <v>1.1458821026389732E-2</v>
      </c>
      <c r="G318" s="177">
        <v>1.1299999999999999E-2</v>
      </c>
      <c r="H318" s="177">
        <v>8.3012869654464083E-3</v>
      </c>
      <c r="I318" s="177">
        <v>9.8000000000000396E-3</v>
      </c>
      <c r="J318" s="176">
        <v>8.8000000000000005E-3</v>
      </c>
    </row>
    <row r="319" spans="1:10" s="162" customFormat="1">
      <c r="A319" s="175">
        <v>40575</v>
      </c>
      <c r="B319" s="177">
        <v>9.9630955659597564E-3</v>
      </c>
      <c r="C319" s="171">
        <v>4.0599999999999499E-3</v>
      </c>
      <c r="D319" s="177">
        <v>4.9282265923198398E-3</v>
      </c>
      <c r="E319" s="177">
        <v>5.4014107355289109E-3</v>
      </c>
      <c r="F319" s="177">
        <v>5.9639784495795212E-3</v>
      </c>
      <c r="G319" s="177">
        <v>7.4999999999999997E-3</v>
      </c>
      <c r="H319" s="177">
        <v>8.0001986084992094E-3</v>
      </c>
      <c r="I319" s="177">
        <v>9.5653067240779599E-3</v>
      </c>
      <c r="J319" s="176">
        <v>0.01</v>
      </c>
    </row>
    <row r="320" spans="1:10" s="162" customFormat="1">
      <c r="A320" s="175">
        <v>40603</v>
      </c>
      <c r="B320" s="177">
        <v>6.2216812064652682E-3</v>
      </c>
      <c r="C320" s="171">
        <v>9.11400000000007E-3</v>
      </c>
      <c r="D320" s="177">
        <v>7.0685123337759226E-3</v>
      </c>
      <c r="E320" s="177">
        <v>6.6004529781220622E-3</v>
      </c>
      <c r="F320" s="177">
        <v>3.4882402210547614E-3</v>
      </c>
      <c r="G320" s="177">
        <v>5.4999999999999997E-3</v>
      </c>
      <c r="H320" s="177">
        <v>7.8997598670034197E-3</v>
      </c>
      <c r="I320" s="177">
        <v>6.1011355013969037E-3</v>
      </c>
      <c r="J320" s="176">
        <v>7.7999999999999996E-3</v>
      </c>
    </row>
    <row r="321" spans="1:10" s="162" customFormat="1">
      <c r="A321" s="175">
        <v>40634</v>
      </c>
      <c r="B321" s="174">
        <v>4.470470396683579E-3</v>
      </c>
      <c r="C321" s="171">
        <v>7.9629999999999423E-3</v>
      </c>
      <c r="D321" s="174">
        <v>9.4909642709339881E-3</v>
      </c>
      <c r="E321" s="174">
        <v>7.2013132155674953E-3</v>
      </c>
      <c r="F321" s="174">
        <v>7.012857592313182E-3</v>
      </c>
      <c r="G321" s="174">
        <v>8.0999999999999996E-3</v>
      </c>
      <c r="H321" s="174">
        <v>7.7003903648904526E-3</v>
      </c>
      <c r="I321" s="174">
        <v>4.9559701410495371E-3</v>
      </c>
      <c r="J321" s="173">
        <v>7.9000000000000008E-3</v>
      </c>
    </row>
    <row r="322" spans="1:10" s="162" customFormat="1" ht="10.5" customHeight="1">
      <c r="A322" s="172">
        <v>40664</v>
      </c>
      <c r="B322" s="170">
        <v>4.3167548363842734E-3</v>
      </c>
      <c r="C322" s="171">
        <v>4.0400000000007102E-4</v>
      </c>
      <c r="D322" s="170">
        <v>5.0616305446993248E-3</v>
      </c>
      <c r="E322" s="170">
        <v>5.6998193387147733E-3</v>
      </c>
      <c r="F322" s="170">
        <v>3.1310032449853864E-3</v>
      </c>
      <c r="G322" s="170">
        <v>3.3E-3</v>
      </c>
      <c r="H322" s="170">
        <v>4.701324918840788E-3</v>
      </c>
      <c r="I322" s="170">
        <v>6.782494163770636E-5</v>
      </c>
      <c r="J322" s="173">
        <v>3.3E-3</v>
      </c>
    </row>
    <row r="323" spans="1:10" s="162" customFormat="1">
      <c r="A323" s="172">
        <v>40695</v>
      </c>
      <c r="B323" s="170">
        <v>-1.8224370367344589E-3</v>
      </c>
      <c r="C323" s="171">
        <v>-3.3830000000000201E-3</v>
      </c>
      <c r="D323" s="170">
        <v>-1.8164909093876247E-3</v>
      </c>
      <c r="E323" s="170">
        <v>2.20077774489158E-3</v>
      </c>
      <c r="F323" s="170">
        <v>1.2207557614418718E-4</v>
      </c>
      <c r="G323" s="170">
        <v>2.3999999999999998E-3</v>
      </c>
      <c r="H323" s="170">
        <v>1.4994358259570184E-3</v>
      </c>
      <c r="I323" s="170">
        <v>-1.3126517753614397E-3</v>
      </c>
      <c r="J323" s="173">
        <v>2.0999999999999999E-3</v>
      </c>
    </row>
    <row r="324" spans="1:10" s="162" customFormat="1">
      <c r="A324" s="172">
        <v>40725</v>
      </c>
      <c r="B324" s="170">
        <v>-1.1540208800270291E-3</v>
      </c>
      <c r="C324" s="171">
        <v>4.3610000000000601E-3</v>
      </c>
      <c r="D324" s="170">
        <v>-4.2498242861110924E-4</v>
      </c>
      <c r="E324" s="170">
        <v>0</v>
      </c>
      <c r="F324" s="170">
        <v>3.0419035172992714E-3</v>
      </c>
      <c r="G324" s="170">
        <v>-6.9999999999999999E-4</v>
      </c>
      <c r="H324" s="170">
        <v>1.6000000000000458E-3</v>
      </c>
      <c r="I324" s="170">
        <v>-5.0822580998499678E-4</v>
      </c>
      <c r="J324" s="173">
        <v>1.1999999999999999E-3</v>
      </c>
    </row>
    <row r="325" spans="1:10" s="162" customFormat="1">
      <c r="A325" s="172">
        <v>40756</v>
      </c>
      <c r="B325" s="170">
        <v>4.3993990433839336E-3</v>
      </c>
      <c r="C325" s="171">
        <v>3.8629999999999498E-3</v>
      </c>
      <c r="D325" s="170">
        <v>4.0417750014989373E-3</v>
      </c>
      <c r="E325" s="170">
        <v>4.198904074340426E-3</v>
      </c>
      <c r="F325" s="170">
        <v>3.9359181868054982E-3</v>
      </c>
      <c r="G325" s="170">
        <v>5.0000000000000001E-3</v>
      </c>
      <c r="H325" s="170">
        <v>3.6990174820163979E-3</v>
      </c>
      <c r="I325" s="170">
        <v>6.1303034686515101E-3</v>
      </c>
      <c r="J325" s="173">
        <v>3.8999999999999998E-3</v>
      </c>
    </row>
    <row r="326" spans="1:10" s="162" customFormat="1">
      <c r="A326" s="172">
        <v>40787</v>
      </c>
      <c r="B326" s="170">
        <v>6.4532328400233041E-3</v>
      </c>
      <c r="C326" s="171">
        <v>6.8539999999999201E-3</v>
      </c>
      <c r="D326" s="170">
        <v>5.0081297282036363E-3</v>
      </c>
      <c r="E326" s="170">
        <v>4.5016451678654423E-3</v>
      </c>
      <c r="F326" s="170">
        <v>2.4980378758665545E-3</v>
      </c>
      <c r="G326" s="170">
        <v>5.4999999999999997E-3</v>
      </c>
      <c r="H326" s="170">
        <v>5.3009145500964028E-3</v>
      </c>
      <c r="I326" s="170">
        <v>7.5241528792846513E-3</v>
      </c>
      <c r="J326" s="173">
        <v>5.1000000000000004E-3</v>
      </c>
    </row>
    <row r="327" spans="1:10" s="162" customFormat="1">
      <c r="A327" s="172">
        <v>40817</v>
      </c>
      <c r="B327" s="170">
        <v>5.3115837731221305E-3</v>
      </c>
      <c r="C327" s="171">
        <v>3.0609999999999804E-3</v>
      </c>
      <c r="D327" s="170">
        <v>2.5766652441889804E-3</v>
      </c>
      <c r="E327" s="170">
        <v>3.2002226241825138E-3</v>
      </c>
      <c r="F327" s="170">
        <v>3.850984085869591E-3</v>
      </c>
      <c r="G327" s="170">
        <v>3.8E-3</v>
      </c>
      <c r="H327" s="170">
        <v>4.3012355246883072E-3</v>
      </c>
      <c r="I327" s="170">
        <v>3.9783009627920585E-3</v>
      </c>
      <c r="J327" s="173">
        <v>3.8E-3</v>
      </c>
    </row>
    <row r="328" spans="1:10" s="162" customFormat="1">
      <c r="A328" s="172">
        <v>40848</v>
      </c>
      <c r="B328" s="170">
        <v>4.9674843997233875E-3</v>
      </c>
      <c r="C328" s="171">
        <v>5.2080000000001014E-3</v>
      </c>
      <c r="D328" s="170">
        <v>5.3151939655173841E-3</v>
      </c>
      <c r="E328" s="170">
        <v>5.6981044845121342E-3</v>
      </c>
      <c r="F328" s="170">
        <v>6.0192146878150776E-3</v>
      </c>
      <c r="G328" s="170">
        <v>5.8999999999999999E-3</v>
      </c>
      <c r="H328" s="170">
        <v>5.1999240193749685E-3</v>
      </c>
      <c r="I328" s="170">
        <v>4.2683412691748579E-3</v>
      </c>
      <c r="J328" s="173">
        <v>5.1999999999999998E-3</v>
      </c>
    </row>
    <row r="329" spans="1:10" s="162" customFormat="1">
      <c r="A329" s="172">
        <v>40878</v>
      </c>
      <c r="B329" s="170">
        <v>-1.1734711106607953E-3</v>
      </c>
      <c r="C329" s="171">
        <v>4.9760000000000897E-3</v>
      </c>
      <c r="D329" s="170">
        <v>7.948056263448855E-3</v>
      </c>
      <c r="E329" s="170">
        <v>5.0998126716697012E-3</v>
      </c>
      <c r="F329" s="170">
        <v>6.0192146878150776E-3</v>
      </c>
      <c r="G329" s="170">
        <v>4.3E-3</v>
      </c>
      <c r="H329" s="170">
        <v>4.9988189441361186E-3</v>
      </c>
      <c r="I329" s="170">
        <v>-1.5975776862358071E-3</v>
      </c>
      <c r="J329" s="173">
        <v>4.0000000000000001E-3</v>
      </c>
    </row>
    <row r="330" spans="1:10" s="162" customFormat="1">
      <c r="A330" s="172">
        <v>40909</v>
      </c>
      <c r="B330" s="170">
        <v>2.4870470700597558E-3</v>
      </c>
      <c r="C330" s="171">
        <v>1.3171999999999962E-2</v>
      </c>
      <c r="D330" s="170">
        <v>8.1326318196197622E-3</v>
      </c>
      <c r="E330" s="170">
        <v>5.0996635479823027E-3</v>
      </c>
      <c r="F330" s="170">
        <v>6.5958984099863116E-3</v>
      </c>
      <c r="G330" s="170">
        <v>4.0000000000000001E-3</v>
      </c>
      <c r="H330" s="170">
        <v>5.5997391097413196E-3</v>
      </c>
      <c r="I330" s="170">
        <v>2.9919284514567934E-3</v>
      </c>
      <c r="J330" s="173">
        <v>5.3E-3</v>
      </c>
    </row>
    <row r="331" spans="1:10" s="162" customFormat="1">
      <c r="A331" s="172">
        <v>40940</v>
      </c>
      <c r="B331" s="170">
        <v>3.5999999999999999E-3</v>
      </c>
      <c r="C331" s="171">
        <f>$B$3</f>
        <v>3.5000000000000001E-3</v>
      </c>
      <c r="D331" s="170">
        <f>$B$3</f>
        <v>3.5000000000000001E-3</v>
      </c>
      <c r="E331" s="170">
        <f>$C$3</f>
        <v>5.4999999999999997E-3</v>
      </c>
      <c r="F331" s="170">
        <v>5.4999999999999997E-3</v>
      </c>
      <c r="G331" s="170">
        <f>$C$3</f>
        <v>5.4999999999999997E-3</v>
      </c>
      <c r="H331" s="170">
        <v>5.4999999999999997E-3</v>
      </c>
      <c r="I331" s="170">
        <v>3.7000000000000002E-3</v>
      </c>
      <c r="J331" s="170">
        <v>5.4999999999999997E-3</v>
      </c>
    </row>
    <row r="332" spans="1:10" s="162" customFormat="1">
      <c r="A332" s="172">
        <v>40969</v>
      </c>
      <c r="B332" s="170">
        <v>3.7000000000000002E-3</v>
      </c>
      <c r="C332" s="171">
        <f>$B$4</f>
        <v>3.5000000000000001E-3</v>
      </c>
      <c r="D332" s="170">
        <f>$B$4</f>
        <v>3.5000000000000001E-3</v>
      </c>
      <c r="E332" s="170">
        <f>$C$4</f>
        <v>5.0000000000000001E-3</v>
      </c>
      <c r="F332" s="170">
        <v>4.0000000000000001E-3</v>
      </c>
      <c r="G332" s="170">
        <f>$C$4</f>
        <v>5.0000000000000001E-3</v>
      </c>
      <c r="H332" s="170">
        <v>4.7999999999999996E-3</v>
      </c>
      <c r="I332" s="170">
        <v>4.0000000000000001E-3</v>
      </c>
      <c r="J332" s="170">
        <v>4.7999999999999996E-3</v>
      </c>
    </row>
    <row r="333" spans="1:10" s="162" customFormat="1">
      <c r="A333" s="163"/>
      <c r="D333" s="165"/>
      <c r="E333" s="165"/>
      <c r="F333" s="167"/>
      <c r="G333" s="165"/>
      <c r="H333" s="165"/>
      <c r="I333" s="165"/>
      <c r="J333" s="165"/>
    </row>
    <row r="334" spans="1:10" s="162" customFormat="1">
      <c r="A334" s="163"/>
      <c r="D334" s="165"/>
      <c r="E334" s="169"/>
      <c r="F334" s="167"/>
      <c r="G334" s="165"/>
      <c r="H334" s="165"/>
      <c r="I334" s="165"/>
      <c r="J334" s="165"/>
    </row>
    <row r="335" spans="1:10" s="162" customFormat="1">
      <c r="A335" s="163"/>
      <c r="D335" s="165"/>
      <c r="E335" s="169"/>
      <c r="F335" s="168"/>
      <c r="G335" s="165"/>
      <c r="H335" s="165"/>
      <c r="I335" s="165"/>
      <c r="J335" s="165"/>
    </row>
    <row r="336" spans="1:10" s="162" customFormat="1">
      <c r="A336" s="163"/>
      <c r="D336" s="165"/>
      <c r="E336" s="165"/>
      <c r="F336" s="167"/>
      <c r="G336" s="166"/>
      <c r="H336" s="165"/>
      <c r="I336" s="165"/>
      <c r="J336" s="165"/>
    </row>
    <row r="337" spans="1:10" s="162" customFormat="1" ht="15">
      <c r="A337" s="163"/>
      <c r="D337" s="165"/>
      <c r="E337" s="165"/>
      <c r="F337" s="165"/>
      <c r="G337" s="165"/>
      <c r="H337" s="165"/>
      <c r="I337" s="113"/>
      <c r="J337" s="165"/>
    </row>
    <row r="338" spans="1:10" s="162" customFormat="1" ht="15">
      <c r="A338" s="163"/>
      <c r="D338" s="165"/>
      <c r="E338" s="165"/>
      <c r="F338" s="165"/>
      <c r="G338" s="165"/>
      <c r="H338" s="165"/>
      <c r="I338" s="164"/>
      <c r="J338" s="165"/>
    </row>
    <row r="339" spans="1:10" s="162" customFormat="1">
      <c r="A339" s="163"/>
      <c r="D339" s="165"/>
      <c r="E339" s="165"/>
      <c r="F339" s="165"/>
      <c r="G339" s="165"/>
      <c r="H339" s="165"/>
      <c r="I339" s="165"/>
      <c r="J339" s="165"/>
    </row>
    <row r="340" spans="1:10" s="162" customFormat="1">
      <c r="A340" s="163"/>
    </row>
    <row r="341" spans="1:10" s="162" customFormat="1" ht="15">
      <c r="A341" s="163"/>
      <c r="G341" s="113"/>
    </row>
    <row r="342" spans="1:10" s="162" customFormat="1" ht="15">
      <c r="A342" s="163"/>
      <c r="G342" s="164"/>
    </row>
    <row r="343" spans="1:10" s="162" customFormat="1">
      <c r="A343" s="163"/>
    </row>
    <row r="344" spans="1:10" s="162" customFormat="1">
      <c r="A344" s="163"/>
    </row>
    <row r="345" spans="1:10" s="162" customFormat="1">
      <c r="A345" s="163"/>
    </row>
    <row r="346" spans="1:10" s="162" customFormat="1">
      <c r="A346" s="163"/>
    </row>
    <row r="347" spans="1:10" s="162" customFormat="1">
      <c r="A347" s="163"/>
    </row>
    <row r="348" spans="1:10" s="162" customFormat="1">
      <c r="A348" s="163"/>
    </row>
    <row r="349" spans="1:10" s="162" customFormat="1">
      <c r="A349" s="163"/>
    </row>
    <row r="350" spans="1:10" s="162" customFormat="1">
      <c r="A350" s="163"/>
    </row>
    <row r="351" spans="1:10" s="162" customFormat="1">
      <c r="A351" s="163"/>
    </row>
    <row r="352" spans="1:10" s="162" customFormat="1">
      <c r="A352" s="163"/>
    </row>
    <row r="353" spans="1:7" s="162" customFormat="1">
      <c r="A353" s="163"/>
    </row>
    <row r="354" spans="1:7" s="162" customFormat="1">
      <c r="A354" s="163"/>
    </row>
    <row r="355" spans="1:7" s="162" customFormat="1">
      <c r="A355" s="163"/>
    </row>
    <row r="356" spans="1:7" s="162" customFormat="1">
      <c r="A356" s="163"/>
    </row>
    <row r="357" spans="1:7" s="162" customFormat="1">
      <c r="A357" s="163"/>
    </row>
    <row r="358" spans="1:7" s="162" customFormat="1">
      <c r="A358" s="163"/>
    </row>
    <row r="359" spans="1:7" s="162" customFormat="1">
      <c r="A359" s="163"/>
    </row>
    <row r="360" spans="1:7" s="162" customFormat="1">
      <c r="A360" s="163"/>
    </row>
    <row r="361" spans="1:7" s="162" customFormat="1">
      <c r="A361" s="163"/>
    </row>
    <row r="362" spans="1:7" s="162" customFormat="1">
      <c r="A362" s="163"/>
    </row>
    <row r="363" spans="1:7" s="162" customFormat="1">
      <c r="A363" s="163"/>
    </row>
    <row r="364" spans="1:7" s="162" customFormat="1">
      <c r="A364" s="163"/>
    </row>
    <row r="365" spans="1:7">
      <c r="B365" s="161"/>
      <c r="C365" s="161"/>
      <c r="D365" s="161"/>
      <c r="E365" s="161"/>
      <c r="F365" s="161"/>
      <c r="G365" s="161"/>
    </row>
    <row r="366" spans="1:7">
      <c r="B366" s="161"/>
      <c r="C366" s="161"/>
      <c r="D366" s="161"/>
      <c r="E366" s="161"/>
      <c r="F366" s="161"/>
      <c r="G366" s="161"/>
    </row>
    <row r="367" spans="1:7">
      <c r="B367" s="161"/>
      <c r="C367" s="161"/>
      <c r="D367" s="161"/>
      <c r="E367" s="161"/>
      <c r="F367" s="161"/>
      <c r="G367" s="161"/>
    </row>
    <row r="368" spans="1:7">
      <c r="B368" s="161"/>
      <c r="C368" s="161"/>
      <c r="D368" s="161"/>
      <c r="E368" s="161"/>
      <c r="F368" s="161"/>
      <c r="G368" s="161"/>
    </row>
    <row r="369" spans="2:7" s="159" customFormat="1">
      <c r="B369" s="161"/>
      <c r="C369" s="161"/>
      <c r="D369" s="161"/>
      <c r="E369" s="161"/>
      <c r="F369" s="161"/>
      <c r="G369" s="161"/>
    </row>
    <row r="370" spans="2:7" s="159" customFormat="1">
      <c r="B370" s="161"/>
      <c r="C370" s="161"/>
      <c r="D370" s="161"/>
      <c r="E370" s="161"/>
      <c r="F370" s="161"/>
      <c r="G370" s="161"/>
    </row>
    <row r="371" spans="2:7" s="159" customFormat="1">
      <c r="B371" s="161"/>
      <c r="C371" s="161"/>
      <c r="D371" s="161"/>
      <c r="E371" s="161"/>
      <c r="F371" s="161"/>
      <c r="G371" s="161"/>
    </row>
    <row r="372" spans="2:7" s="159" customFormat="1">
      <c r="B372" s="161"/>
      <c r="C372" s="161"/>
      <c r="D372" s="161"/>
      <c r="E372" s="161"/>
      <c r="F372" s="161"/>
      <c r="G372" s="161"/>
    </row>
    <row r="373" spans="2:7" s="159" customFormat="1">
      <c r="B373" s="161"/>
      <c r="C373" s="161"/>
      <c r="D373" s="161"/>
      <c r="E373" s="161"/>
      <c r="F373" s="161"/>
      <c r="G373" s="161"/>
    </row>
    <row r="374" spans="2:7" s="159" customFormat="1">
      <c r="B374" s="161"/>
      <c r="C374" s="161"/>
      <c r="D374" s="161"/>
      <c r="E374" s="161"/>
      <c r="F374" s="161"/>
      <c r="G374" s="161"/>
    </row>
    <row r="375" spans="2:7" s="159" customFormat="1">
      <c r="B375" s="161"/>
      <c r="C375" s="161"/>
      <c r="D375" s="161"/>
      <c r="E375" s="161"/>
      <c r="F375" s="161"/>
      <c r="G375" s="161"/>
    </row>
    <row r="376" spans="2:7" s="159" customFormat="1">
      <c r="B376" s="161"/>
      <c r="C376" s="161"/>
      <c r="D376" s="161"/>
      <c r="E376" s="161"/>
      <c r="F376" s="161"/>
      <c r="G376" s="161"/>
    </row>
    <row r="377" spans="2:7" s="159" customFormat="1">
      <c r="B377" s="161"/>
      <c r="C377" s="161"/>
      <c r="D377" s="161"/>
      <c r="E377" s="161"/>
      <c r="F377" s="161"/>
      <c r="G377" s="161"/>
    </row>
    <row r="378" spans="2:7" s="159" customFormat="1">
      <c r="B378" s="161"/>
      <c r="C378" s="161"/>
      <c r="D378" s="161"/>
      <c r="E378" s="161"/>
      <c r="F378" s="161"/>
      <c r="G378" s="161"/>
    </row>
    <row r="379" spans="2:7" s="159" customFormat="1">
      <c r="B379" s="161"/>
      <c r="C379" s="161"/>
      <c r="D379" s="161"/>
      <c r="E379" s="161"/>
      <c r="F379" s="161"/>
      <c r="G379" s="161"/>
    </row>
    <row r="380" spans="2:7" s="159" customFormat="1">
      <c r="B380" s="161"/>
      <c r="C380" s="161"/>
      <c r="D380" s="161"/>
      <c r="E380" s="161"/>
      <c r="F380" s="161"/>
      <c r="G380" s="161"/>
    </row>
    <row r="381" spans="2:7" s="159" customFormat="1">
      <c r="B381" s="161"/>
      <c r="C381" s="161"/>
      <c r="D381" s="161"/>
      <c r="E381" s="161"/>
      <c r="F381" s="161"/>
      <c r="G381" s="161"/>
    </row>
    <row r="382" spans="2:7" s="159" customFormat="1">
      <c r="B382" s="161"/>
      <c r="C382" s="161"/>
      <c r="D382" s="161"/>
      <c r="E382" s="161"/>
      <c r="F382" s="161"/>
      <c r="G382" s="161"/>
    </row>
    <row r="383" spans="2:7" s="159" customFormat="1">
      <c r="B383" s="161"/>
      <c r="C383" s="161"/>
      <c r="D383" s="161"/>
      <c r="E383" s="161"/>
      <c r="F383" s="161"/>
      <c r="G383" s="161"/>
    </row>
    <row r="384" spans="2:7" s="159" customFormat="1">
      <c r="B384" s="161"/>
      <c r="C384" s="161"/>
      <c r="D384" s="161"/>
      <c r="E384" s="161"/>
      <c r="F384" s="161"/>
      <c r="G384" s="161"/>
    </row>
    <row r="385" spans="2:7" s="159" customFormat="1">
      <c r="B385" s="161"/>
      <c r="C385" s="161"/>
      <c r="D385" s="161"/>
      <c r="E385" s="161"/>
      <c r="F385" s="161"/>
      <c r="G385" s="161"/>
    </row>
    <row r="386" spans="2:7" s="159" customFormat="1">
      <c r="B386" s="161"/>
      <c r="C386" s="161"/>
      <c r="D386" s="161"/>
      <c r="E386" s="161"/>
      <c r="F386" s="161"/>
      <c r="G386" s="161"/>
    </row>
    <row r="387" spans="2:7" s="159" customFormat="1">
      <c r="B387" s="161"/>
      <c r="C387" s="161"/>
      <c r="D387" s="161"/>
      <c r="E387" s="161"/>
      <c r="F387" s="161"/>
      <c r="G387" s="161"/>
    </row>
    <row r="388" spans="2:7" s="159" customFormat="1">
      <c r="B388" s="161"/>
      <c r="C388" s="161"/>
      <c r="D388" s="161"/>
      <c r="E388" s="161"/>
      <c r="F388" s="161"/>
      <c r="G388" s="161"/>
    </row>
    <row r="389" spans="2:7" s="159" customFormat="1">
      <c r="B389" s="161"/>
      <c r="C389" s="161"/>
      <c r="D389" s="161"/>
      <c r="E389" s="161"/>
      <c r="F389" s="161"/>
      <c r="G389" s="161"/>
    </row>
    <row r="390" spans="2:7" s="159" customFormat="1">
      <c r="B390" s="161"/>
      <c r="C390" s="161"/>
      <c r="D390" s="161"/>
      <c r="E390" s="161"/>
      <c r="F390" s="161"/>
      <c r="G390" s="161"/>
    </row>
    <row r="391" spans="2:7" s="159" customFormat="1">
      <c r="B391" s="161"/>
      <c r="C391" s="161"/>
      <c r="D391" s="161"/>
      <c r="E391" s="161"/>
      <c r="F391" s="161"/>
      <c r="G391" s="161"/>
    </row>
    <row r="392" spans="2:7" s="159" customFormat="1">
      <c r="B392" s="161"/>
      <c r="C392" s="161"/>
      <c r="D392" s="161"/>
      <c r="E392" s="161"/>
      <c r="F392" s="161"/>
      <c r="G392" s="161"/>
    </row>
    <row r="393" spans="2:7" s="159" customFormat="1">
      <c r="B393" s="161"/>
      <c r="C393" s="161"/>
      <c r="D393" s="161"/>
      <c r="E393" s="161"/>
      <c r="F393" s="161"/>
      <c r="G393" s="161"/>
    </row>
    <row r="394" spans="2:7" s="159" customFormat="1">
      <c r="B394" s="161"/>
      <c r="C394" s="161"/>
      <c r="D394" s="161"/>
      <c r="E394" s="161"/>
      <c r="F394" s="161"/>
      <c r="G394" s="161"/>
    </row>
    <row r="395" spans="2:7" s="159" customFormat="1">
      <c r="B395" s="161"/>
      <c r="C395" s="161"/>
      <c r="D395" s="161"/>
      <c r="E395" s="161"/>
      <c r="F395" s="161"/>
      <c r="G395" s="161"/>
    </row>
    <row r="396" spans="2:7" s="159" customFormat="1">
      <c r="B396" s="161"/>
      <c r="C396" s="161"/>
      <c r="D396" s="161"/>
      <c r="E396" s="161"/>
      <c r="F396" s="161"/>
      <c r="G396" s="161"/>
    </row>
    <row r="397" spans="2:7" s="159" customFormat="1">
      <c r="B397" s="161"/>
      <c r="C397" s="161"/>
      <c r="D397" s="161"/>
      <c r="E397" s="161"/>
      <c r="F397" s="161"/>
      <c r="G397" s="161"/>
    </row>
    <row r="398" spans="2:7" s="159" customFormat="1">
      <c r="B398" s="161"/>
      <c r="C398" s="161"/>
      <c r="D398" s="161"/>
      <c r="E398" s="161"/>
      <c r="F398" s="161"/>
      <c r="G398" s="161"/>
    </row>
    <row r="399" spans="2:7" s="159" customFormat="1">
      <c r="B399" s="161"/>
      <c r="C399" s="161"/>
      <c r="D399" s="161"/>
      <c r="E399" s="161"/>
      <c r="F399" s="161"/>
      <c r="G399" s="161"/>
    </row>
    <row r="400" spans="2:7" s="159" customFormat="1">
      <c r="B400" s="161"/>
      <c r="C400" s="161"/>
      <c r="D400" s="161"/>
      <c r="E400" s="161"/>
      <c r="F400" s="161"/>
      <c r="G400" s="161"/>
    </row>
    <row r="401" spans="2:7" s="159" customFormat="1">
      <c r="B401" s="161"/>
      <c r="C401" s="161"/>
      <c r="D401" s="161"/>
      <c r="E401" s="161"/>
      <c r="F401" s="161"/>
      <c r="G401" s="161"/>
    </row>
    <row r="402" spans="2:7" s="159" customFormat="1">
      <c r="B402" s="161"/>
      <c r="C402" s="161"/>
      <c r="D402" s="161"/>
      <c r="E402" s="161"/>
      <c r="F402" s="161"/>
      <c r="G402" s="161"/>
    </row>
    <row r="403" spans="2:7" s="159" customFormat="1">
      <c r="B403" s="161"/>
      <c r="C403" s="161"/>
      <c r="D403" s="161"/>
      <c r="E403" s="161"/>
      <c r="F403" s="161"/>
      <c r="G403" s="161"/>
    </row>
    <row r="404" spans="2:7" s="159" customFormat="1">
      <c r="B404" s="161"/>
      <c r="C404" s="161"/>
      <c r="D404" s="161"/>
      <c r="E404" s="161"/>
      <c r="F404" s="161"/>
      <c r="G404" s="161"/>
    </row>
    <row r="405" spans="2:7" s="159" customFormat="1">
      <c r="B405" s="161"/>
      <c r="C405" s="161"/>
      <c r="D405" s="161"/>
      <c r="E405" s="161"/>
      <c r="F405" s="161"/>
      <c r="G405" s="161"/>
    </row>
    <row r="406" spans="2:7" s="159" customFormat="1">
      <c r="B406" s="161"/>
      <c r="C406" s="161"/>
      <c r="D406" s="161"/>
      <c r="E406" s="161"/>
      <c r="F406" s="161"/>
      <c r="G406" s="161"/>
    </row>
    <row r="407" spans="2:7" s="159" customFormat="1">
      <c r="B407" s="161"/>
      <c r="C407" s="161"/>
      <c r="D407" s="161"/>
      <c r="E407" s="161"/>
      <c r="F407" s="161"/>
      <c r="G407" s="161"/>
    </row>
    <row r="408" spans="2:7" s="159" customFormat="1">
      <c r="B408" s="161"/>
      <c r="C408" s="161"/>
      <c r="D408" s="161"/>
      <c r="E408" s="161"/>
      <c r="F408" s="161"/>
      <c r="G408" s="161"/>
    </row>
    <row r="409" spans="2:7" s="159" customFormat="1">
      <c r="B409" s="161"/>
      <c r="C409" s="161"/>
      <c r="D409" s="161"/>
      <c r="E409" s="161"/>
      <c r="F409" s="161"/>
      <c r="G409" s="161"/>
    </row>
    <row r="410" spans="2:7" s="159" customFormat="1">
      <c r="B410" s="161"/>
      <c r="C410" s="161"/>
      <c r="D410" s="161"/>
      <c r="E410" s="161"/>
      <c r="F410" s="161"/>
      <c r="G410" s="161"/>
    </row>
    <row r="411" spans="2:7" s="159" customFormat="1">
      <c r="B411" s="161"/>
      <c r="C411" s="161"/>
      <c r="D411" s="161"/>
      <c r="E411" s="161"/>
      <c r="F411" s="161"/>
      <c r="G411" s="161"/>
    </row>
    <row r="412" spans="2:7" s="159" customFormat="1">
      <c r="B412" s="161"/>
      <c r="C412" s="161"/>
      <c r="D412" s="161"/>
      <c r="E412" s="161"/>
      <c r="F412" s="161"/>
      <c r="G412" s="161"/>
    </row>
    <row r="413" spans="2:7" s="159" customFormat="1">
      <c r="B413" s="161"/>
      <c r="C413" s="161"/>
      <c r="D413" s="161"/>
      <c r="E413" s="161"/>
      <c r="F413" s="161"/>
      <c r="G413" s="161"/>
    </row>
    <row r="414" spans="2:7" s="159" customFormat="1">
      <c r="B414" s="161"/>
      <c r="C414" s="161"/>
      <c r="D414" s="161"/>
      <c r="E414" s="161"/>
      <c r="F414" s="161"/>
      <c r="G414" s="161"/>
    </row>
    <row r="415" spans="2:7" s="159" customFormat="1">
      <c r="B415" s="161"/>
      <c r="C415" s="161"/>
      <c r="D415" s="161"/>
      <c r="E415" s="161"/>
      <c r="F415" s="161"/>
      <c r="G415" s="161"/>
    </row>
    <row r="416" spans="2:7" s="159" customFormat="1">
      <c r="B416" s="161"/>
      <c r="C416" s="161"/>
      <c r="D416" s="161"/>
      <c r="E416" s="161"/>
      <c r="F416" s="161"/>
      <c r="G416" s="161"/>
    </row>
    <row r="417" spans="2:7" s="159" customFormat="1">
      <c r="B417" s="161"/>
      <c r="C417" s="161"/>
      <c r="D417" s="161"/>
      <c r="E417" s="161"/>
      <c r="F417" s="161"/>
      <c r="G417" s="161"/>
    </row>
    <row r="418" spans="2:7" s="159" customFormat="1">
      <c r="B418" s="161"/>
      <c r="C418" s="161"/>
      <c r="D418" s="161"/>
      <c r="E418" s="161"/>
      <c r="F418" s="161"/>
      <c r="G418" s="161"/>
    </row>
    <row r="419" spans="2:7" s="159" customFormat="1">
      <c r="B419" s="161"/>
      <c r="C419" s="161"/>
      <c r="D419" s="161"/>
      <c r="E419" s="161"/>
      <c r="F419" s="161"/>
      <c r="G419" s="161"/>
    </row>
    <row r="420" spans="2:7" s="159" customFormat="1">
      <c r="B420" s="161"/>
      <c r="C420" s="161"/>
      <c r="D420" s="161"/>
      <c r="E420" s="161"/>
      <c r="F420" s="161"/>
      <c r="G420" s="161"/>
    </row>
    <row r="421" spans="2:7" s="159" customFormat="1">
      <c r="B421" s="161"/>
      <c r="C421" s="161"/>
      <c r="D421" s="161"/>
      <c r="E421" s="161"/>
      <c r="F421" s="161"/>
      <c r="G421" s="161"/>
    </row>
    <row r="422" spans="2:7" s="159" customFormat="1">
      <c r="B422" s="161"/>
      <c r="C422" s="161"/>
      <c r="D422" s="161"/>
      <c r="E422" s="161"/>
      <c r="F422" s="161"/>
      <c r="G422" s="161"/>
    </row>
    <row r="423" spans="2:7" s="159" customFormat="1">
      <c r="B423" s="161"/>
      <c r="C423" s="161"/>
      <c r="D423" s="161"/>
      <c r="E423" s="161"/>
      <c r="F423" s="161"/>
      <c r="G423" s="161"/>
    </row>
    <row r="424" spans="2:7" s="159" customFormat="1">
      <c r="B424" s="161"/>
      <c r="C424" s="161"/>
      <c r="D424" s="161"/>
      <c r="E424" s="161"/>
      <c r="F424" s="161"/>
      <c r="G424" s="161"/>
    </row>
    <row r="425" spans="2:7" s="159" customFormat="1">
      <c r="B425" s="161"/>
      <c r="C425" s="161"/>
      <c r="D425" s="161"/>
      <c r="E425" s="161"/>
      <c r="F425" s="161"/>
      <c r="G425" s="161"/>
    </row>
    <row r="426" spans="2:7" s="159" customFormat="1">
      <c r="B426" s="161"/>
      <c r="C426" s="161"/>
      <c r="D426" s="161"/>
      <c r="E426" s="161"/>
      <c r="F426" s="161"/>
      <c r="G426" s="161"/>
    </row>
    <row r="427" spans="2:7" s="159" customFormat="1">
      <c r="B427" s="161"/>
      <c r="C427" s="161"/>
      <c r="D427" s="161"/>
      <c r="E427" s="161"/>
      <c r="F427" s="161"/>
      <c r="G427" s="161"/>
    </row>
    <row r="428" spans="2:7" s="159" customFormat="1">
      <c r="B428" s="161"/>
      <c r="C428" s="161"/>
      <c r="D428" s="161"/>
      <c r="E428" s="161"/>
      <c r="F428" s="161"/>
      <c r="G428" s="161"/>
    </row>
    <row r="429" spans="2:7" s="159" customFormat="1">
      <c r="B429" s="161"/>
      <c r="C429" s="161"/>
      <c r="D429" s="161"/>
      <c r="E429" s="161"/>
      <c r="F429" s="161"/>
      <c r="G429" s="161"/>
    </row>
    <row r="430" spans="2:7" s="159" customFormat="1">
      <c r="B430" s="161"/>
      <c r="C430" s="161"/>
      <c r="D430" s="161"/>
      <c r="E430" s="161"/>
      <c r="F430" s="161"/>
      <c r="G430" s="161"/>
    </row>
    <row r="431" spans="2:7" s="159" customFormat="1">
      <c r="B431" s="161"/>
      <c r="C431" s="161"/>
      <c r="D431" s="161"/>
      <c r="E431" s="161"/>
      <c r="F431" s="161"/>
      <c r="G431" s="161"/>
    </row>
    <row r="432" spans="2:7" s="159" customFormat="1">
      <c r="B432" s="161"/>
      <c r="C432" s="161"/>
      <c r="D432" s="161"/>
      <c r="E432" s="161"/>
      <c r="F432" s="161"/>
      <c r="G432" s="161"/>
    </row>
    <row r="433" spans="2:7" s="159" customFormat="1">
      <c r="B433" s="161"/>
      <c r="C433" s="161"/>
      <c r="D433" s="161"/>
      <c r="E433" s="161"/>
      <c r="F433" s="161"/>
      <c r="G433" s="161"/>
    </row>
    <row r="434" spans="2:7" s="159" customFormat="1">
      <c r="B434" s="161"/>
      <c r="C434" s="161"/>
      <c r="D434" s="161"/>
      <c r="E434" s="161"/>
      <c r="F434" s="161"/>
      <c r="G434" s="161"/>
    </row>
    <row r="435" spans="2:7" s="159" customFormat="1">
      <c r="B435" s="161"/>
      <c r="C435" s="161"/>
      <c r="D435" s="161"/>
      <c r="E435" s="161"/>
      <c r="F435" s="161"/>
      <c r="G435" s="161"/>
    </row>
    <row r="436" spans="2:7" s="159" customFormat="1">
      <c r="B436" s="161"/>
      <c r="C436" s="161"/>
      <c r="D436" s="161"/>
      <c r="E436" s="161"/>
      <c r="F436" s="161"/>
      <c r="G436" s="161"/>
    </row>
    <row r="437" spans="2:7" s="159" customFormat="1">
      <c r="B437" s="161"/>
      <c r="C437" s="161"/>
      <c r="D437" s="161"/>
      <c r="E437" s="161"/>
      <c r="F437" s="161"/>
      <c r="G437" s="161"/>
    </row>
    <row r="438" spans="2:7" s="159" customFormat="1">
      <c r="B438" s="161"/>
      <c r="C438" s="161"/>
      <c r="D438" s="161"/>
      <c r="E438" s="161"/>
      <c r="F438" s="161"/>
      <c r="G438" s="161"/>
    </row>
    <row r="439" spans="2:7" s="159" customFormat="1">
      <c r="B439" s="161"/>
      <c r="C439" s="161"/>
      <c r="D439" s="161"/>
      <c r="E439" s="161"/>
      <c r="F439" s="161"/>
      <c r="G439" s="161"/>
    </row>
  </sheetData>
  <printOptions gridLines="1" gridLinesSet="0"/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4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Texto</vt:lpstr>
      <vt:lpstr>Evolução Salarial</vt:lpstr>
      <vt:lpstr>Notas Técnicas</vt:lpstr>
      <vt:lpstr>Índices</vt:lpstr>
      <vt:lpstr>Gráfico</vt:lpstr>
      <vt:lpstr>Índices!TABLE</vt:lpstr>
      <vt:lpstr>Índices!TABLE_2</vt:lpstr>
      <vt:lpstr>Índices!TABLE_3</vt:lpstr>
      <vt:lpstr>Índices!TABLE_4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</dc:creator>
  <cp:lastModifiedBy>Win7</cp:lastModifiedBy>
  <dcterms:created xsi:type="dcterms:W3CDTF">2012-02-17T17:41:09Z</dcterms:created>
  <dcterms:modified xsi:type="dcterms:W3CDTF">2012-03-16T18:22:47Z</dcterms:modified>
</cp:coreProperties>
</file>